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pk.local\Total\Обмен\Группа питания\Капустина Е.С\Льгота школы\3 квартал 2020\"/>
    </mc:Choice>
  </mc:AlternateContent>
  <bookViews>
    <workbookView xWindow="0" yWindow="0" windowWidth="15336" windowHeight="8640" firstSheet="4" activeTab="9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52511"/>
</workbook>
</file>

<file path=xl/calcChain.xml><?xml version="1.0" encoding="utf-8"?>
<calcChain xmlns="http://schemas.openxmlformats.org/spreadsheetml/2006/main">
  <c r="H74" i="7" l="1"/>
  <c r="J74" i="7" s="1"/>
  <c r="D74" i="7"/>
  <c r="F74" i="7" s="1"/>
  <c r="K66" i="11"/>
  <c r="H66" i="11"/>
  <c r="J66" i="11" s="1"/>
  <c r="D66" i="11"/>
  <c r="F66" i="11" s="1"/>
  <c r="H53" i="10"/>
  <c r="D53" i="10"/>
  <c r="F53" i="10"/>
  <c r="H55" i="6"/>
  <c r="J55" i="6" s="1"/>
  <c r="D55" i="6"/>
  <c r="F55" i="6" s="1"/>
  <c r="L55" i="6" s="1"/>
  <c r="D26" i="11"/>
  <c r="F26" i="11"/>
  <c r="H26" i="11"/>
  <c r="J26" i="11" s="1"/>
  <c r="D34" i="11"/>
  <c r="F34" i="11"/>
  <c r="H34" i="11"/>
  <c r="J34" i="11"/>
  <c r="D35" i="11"/>
  <c r="F35" i="11" s="1"/>
  <c r="L35" i="11" s="1"/>
  <c r="H35" i="11"/>
  <c r="J35" i="11" s="1"/>
  <c r="D36" i="11"/>
  <c r="F36" i="11" s="1"/>
  <c r="H36" i="11"/>
  <c r="J36" i="11" s="1"/>
  <c r="D37" i="11"/>
  <c r="F37" i="11" s="1"/>
  <c r="H37" i="11"/>
  <c r="J37" i="11" s="1"/>
  <c r="D38" i="11"/>
  <c r="F38" i="11"/>
  <c r="D39" i="11"/>
  <c r="F39" i="11"/>
  <c r="H39" i="11"/>
  <c r="J39" i="11"/>
  <c r="D40" i="11"/>
  <c r="F40" i="11" s="1"/>
  <c r="H40" i="11"/>
  <c r="J40" i="11" s="1"/>
  <c r="L40" i="11" s="1"/>
  <c r="D41" i="11"/>
  <c r="F41" i="11"/>
  <c r="H41" i="11"/>
  <c r="J41" i="11"/>
  <c r="J48" i="11"/>
  <c r="D55" i="11"/>
  <c r="F55" i="11"/>
  <c r="H55" i="11"/>
  <c r="J55" i="11" s="1"/>
  <c r="D68" i="11"/>
  <c r="F68" i="11"/>
  <c r="H68" i="11"/>
  <c r="J68" i="11"/>
  <c r="D70" i="11"/>
  <c r="F70" i="11" s="1"/>
  <c r="L70" i="11" s="1"/>
  <c r="H70" i="11"/>
  <c r="J70" i="11" s="1"/>
  <c r="D64" i="11"/>
  <c r="F64" i="11"/>
  <c r="H64" i="11"/>
  <c r="J64" i="11"/>
  <c r="D69" i="11"/>
  <c r="F69" i="11" s="1"/>
  <c r="H69" i="11"/>
  <c r="J69" i="11" s="1"/>
  <c r="D48" i="11"/>
  <c r="H48" i="11"/>
  <c r="H45" i="6"/>
  <c r="J45" i="6" s="1"/>
  <c r="D45" i="6"/>
  <c r="D20" i="5"/>
  <c r="F20" i="5"/>
  <c r="D21" i="5"/>
  <c r="F21" i="5"/>
  <c r="D22" i="5"/>
  <c r="F22" i="5"/>
  <c r="D24" i="5"/>
  <c r="F24" i="5"/>
  <c r="D25" i="5"/>
  <c r="F25" i="5"/>
  <c r="D26" i="5"/>
  <c r="F26" i="5"/>
  <c r="L26" i="5" s="1"/>
  <c r="D27" i="5"/>
  <c r="F27" i="5" s="1"/>
  <c r="D28" i="5"/>
  <c r="F28" i="5"/>
  <c r="D29" i="5"/>
  <c r="F29" i="5"/>
  <c r="D30" i="5"/>
  <c r="F30" i="5"/>
  <c r="D32" i="5"/>
  <c r="F32" i="5"/>
  <c r="D33" i="5"/>
  <c r="F33" i="5"/>
  <c r="D35" i="5"/>
  <c r="F35" i="5"/>
  <c r="L35" i="5" s="1"/>
  <c r="D36" i="5"/>
  <c r="F36" i="5" s="1"/>
  <c r="D38" i="5"/>
  <c r="F38" i="5"/>
  <c r="D39" i="5"/>
  <c r="F39" i="5"/>
  <c r="L39" i="5" s="1"/>
  <c r="D40" i="5"/>
  <c r="F40" i="5"/>
  <c r="D41" i="5"/>
  <c r="F41" i="5"/>
  <c r="D43" i="5"/>
  <c r="F43" i="5"/>
  <c r="D44" i="5"/>
  <c r="F44" i="5"/>
  <c r="D45" i="5"/>
  <c r="F45" i="5"/>
  <c r="D47" i="5"/>
  <c r="F47" i="5"/>
  <c r="D49" i="5"/>
  <c r="F49" i="5"/>
  <c r="D51" i="5"/>
  <c r="F51" i="5"/>
  <c r="D31" i="5"/>
  <c r="F31" i="5"/>
  <c r="D22" i="2"/>
  <c r="F22" i="2" s="1"/>
  <c r="D27" i="2"/>
  <c r="F27" i="2" s="1"/>
  <c r="D28" i="2"/>
  <c r="F28" i="2"/>
  <c r="D29" i="2"/>
  <c r="F29" i="2"/>
  <c r="D30" i="2"/>
  <c r="F30" i="2"/>
  <c r="D39" i="2"/>
  <c r="F39" i="2"/>
  <c r="D31" i="2"/>
  <c r="F31" i="2" s="1"/>
  <c r="D40" i="2"/>
  <c r="F40" i="2" s="1"/>
  <c r="D41" i="2"/>
  <c r="F41" i="2" s="1"/>
  <c r="D43" i="2"/>
  <c r="F43" i="2" s="1"/>
  <c r="D30" i="3"/>
  <c r="F30" i="3" s="1"/>
  <c r="D31" i="3"/>
  <c r="F31" i="3" s="1"/>
  <c r="D32" i="3"/>
  <c r="F32" i="3" s="1"/>
  <c r="D39" i="3"/>
  <c r="F39" i="3" s="1"/>
  <c r="D33" i="3"/>
  <c r="F33" i="3"/>
  <c r="D34" i="3"/>
  <c r="F34" i="3"/>
  <c r="D52" i="3"/>
  <c r="F52" i="3" s="1"/>
  <c r="D53" i="3"/>
  <c r="F53" i="3" s="1"/>
  <c r="D54" i="3"/>
  <c r="F54" i="3" s="1"/>
  <c r="D56" i="3"/>
  <c r="F56" i="3" s="1"/>
  <c r="D22" i="4"/>
  <c r="F22" i="4" s="1"/>
  <c r="D23" i="4"/>
  <c r="F23" i="4" s="1"/>
  <c r="D30" i="4"/>
  <c r="F30" i="4" s="1"/>
  <c r="D31" i="4"/>
  <c r="F31" i="4" s="1"/>
  <c r="D32" i="4"/>
  <c r="F32" i="4" s="1"/>
  <c r="D33" i="4"/>
  <c r="F33" i="4"/>
  <c r="D34" i="4"/>
  <c r="F34" i="4"/>
  <c r="F59" i="4"/>
  <c r="D64" i="4"/>
  <c r="F64" i="4"/>
  <c r="D66" i="4"/>
  <c r="F66" i="4"/>
  <c r="L66" i="4" s="1"/>
  <c r="D35" i="6"/>
  <c r="F35" i="6" s="1"/>
  <c r="D21" i="6"/>
  <c r="F21" i="6" s="1"/>
  <c r="D31" i="6"/>
  <c r="F31" i="6" s="1"/>
  <c r="D32" i="6"/>
  <c r="F32" i="6" s="1"/>
  <c r="D34" i="6"/>
  <c r="F34" i="6" s="1"/>
  <c r="D36" i="6"/>
  <c r="F36" i="6" s="1"/>
  <c r="D40" i="6"/>
  <c r="F40" i="6" s="1"/>
  <c r="D41" i="6"/>
  <c r="F41" i="6" s="1"/>
  <c r="D63" i="6"/>
  <c r="F63" i="6" s="1"/>
  <c r="D33" i="6"/>
  <c r="F33" i="6" s="1"/>
  <c r="D57" i="6"/>
  <c r="F57" i="6" s="1"/>
  <c r="D22" i="9"/>
  <c r="F22" i="9" s="1"/>
  <c r="D24" i="9"/>
  <c r="F24" i="9"/>
  <c r="D32" i="9"/>
  <c r="F32" i="9"/>
  <c r="D49" i="9"/>
  <c r="F49" i="9"/>
  <c r="D27" i="9"/>
  <c r="F27" i="9"/>
  <c r="D29" i="9"/>
  <c r="F29" i="9" s="1"/>
  <c r="D30" i="9"/>
  <c r="F30" i="9"/>
  <c r="D31" i="9"/>
  <c r="F31" i="9" s="1"/>
  <c r="D33" i="9"/>
  <c r="F33" i="9"/>
  <c r="D38" i="9"/>
  <c r="F38" i="9"/>
  <c r="D42" i="9"/>
  <c r="F42" i="9"/>
  <c r="L42" i="9" s="1"/>
  <c r="D45" i="9"/>
  <c r="F45" i="9"/>
  <c r="L45" i="9" s="1"/>
  <c r="D48" i="9"/>
  <c r="F48" i="9"/>
  <c r="D25" i="9"/>
  <c r="F25" i="9"/>
  <c r="D28" i="9"/>
  <c r="F28" i="9"/>
  <c r="D35" i="9"/>
  <c r="F35" i="9"/>
  <c r="D44" i="9"/>
  <c r="F44" i="9"/>
  <c r="D46" i="9"/>
  <c r="F46" i="9"/>
  <c r="D50" i="9"/>
  <c r="F50" i="9"/>
  <c r="D52" i="9"/>
  <c r="F52" i="9"/>
  <c r="D53" i="9"/>
  <c r="F53" i="9"/>
  <c r="D21" i="9"/>
  <c r="F21" i="9"/>
  <c r="D23" i="9"/>
  <c r="F23" i="9"/>
  <c r="F34" i="9"/>
  <c r="D36" i="9"/>
  <c r="F36" i="9" s="1"/>
  <c r="D39" i="9"/>
  <c r="F39" i="9" s="1"/>
  <c r="D41" i="9"/>
  <c r="F41" i="9" s="1"/>
  <c r="D43" i="9"/>
  <c r="F43" i="9" s="1"/>
  <c r="D55" i="9"/>
  <c r="F55" i="9" s="1"/>
  <c r="L55" i="9" s="1"/>
  <c r="D57" i="9"/>
  <c r="F57" i="9" s="1"/>
  <c r="D36" i="10"/>
  <c r="F36" i="10" s="1"/>
  <c r="F38" i="10"/>
  <c r="F45" i="10"/>
  <c r="D50" i="10"/>
  <c r="F50" i="10" s="1"/>
  <c r="D51" i="10"/>
  <c r="F51" i="10" s="1"/>
  <c r="D48" i="10"/>
  <c r="F48" i="10" s="1"/>
  <c r="D52" i="10"/>
  <c r="F52" i="10" s="1"/>
  <c r="D19" i="12"/>
  <c r="F19" i="12" s="1"/>
  <c r="D30" i="12"/>
  <c r="D31" i="12"/>
  <c r="F31" i="12"/>
  <c r="D32" i="12"/>
  <c r="F32" i="12" s="1"/>
  <c r="D33" i="12"/>
  <c r="F33" i="12"/>
  <c r="D34" i="12"/>
  <c r="F34" i="12"/>
  <c r="D48" i="12"/>
  <c r="F48" i="12"/>
  <c r="D46" i="12"/>
  <c r="F46" i="12"/>
  <c r="D50" i="12"/>
  <c r="F50" i="12"/>
  <c r="L50" i="12" s="1"/>
  <c r="D36" i="7"/>
  <c r="F36" i="7" s="1"/>
  <c r="D37" i="7"/>
  <c r="F37" i="7" s="1"/>
  <c r="D38" i="7"/>
  <c r="D39" i="7"/>
  <c r="F39" i="7" s="1"/>
  <c r="D41" i="7"/>
  <c r="F41" i="7" s="1"/>
  <c r="D42" i="7"/>
  <c r="F42" i="7" s="1"/>
  <c r="D43" i="7"/>
  <c r="D35" i="7"/>
  <c r="F35" i="7"/>
  <c r="D40" i="7"/>
  <c r="F40" i="7"/>
  <c r="D44" i="7"/>
  <c r="F44" i="7"/>
  <c r="F69" i="7"/>
  <c r="D76" i="7"/>
  <c r="F76" i="7"/>
  <c r="D72" i="7"/>
  <c r="F72" i="7" s="1"/>
  <c r="D78" i="7"/>
  <c r="F78" i="7"/>
  <c r="D77" i="7"/>
  <c r="F77" i="7" s="1"/>
  <c r="H43" i="7"/>
  <c r="J43" i="7" s="1"/>
  <c r="H35" i="12"/>
  <c r="J35" i="12"/>
  <c r="D35" i="12"/>
  <c r="H28" i="11"/>
  <c r="J28" i="11" s="1"/>
  <c r="D28" i="11"/>
  <c r="F28" i="11" s="1"/>
  <c r="H32" i="5"/>
  <c r="J32" i="5"/>
  <c r="H25" i="4"/>
  <c r="J25" i="4"/>
  <c r="D25" i="4"/>
  <c r="F25" i="4" s="1"/>
  <c r="L25" i="4" s="1"/>
  <c r="H45" i="10"/>
  <c r="J45" i="10" s="1"/>
  <c r="D45" i="10"/>
  <c r="H40" i="7"/>
  <c r="H63" i="6"/>
  <c r="J63" i="6"/>
  <c r="L63" i="6" s="1"/>
  <c r="H49" i="6"/>
  <c r="J49" i="6" s="1"/>
  <c r="H50" i="6"/>
  <c r="J50" i="6"/>
  <c r="H35" i="6"/>
  <c r="J35" i="6"/>
  <c r="L35" i="6" s="1"/>
  <c r="H21" i="6"/>
  <c r="J21" i="6"/>
  <c r="H31" i="6"/>
  <c r="J31" i="6" s="1"/>
  <c r="L31" i="6" s="1"/>
  <c r="H32" i="6"/>
  <c r="J32" i="6"/>
  <c r="H34" i="6"/>
  <c r="J34" i="6" s="1"/>
  <c r="H36" i="6"/>
  <c r="J36" i="6"/>
  <c r="H40" i="6"/>
  <c r="J40" i="6" s="1"/>
  <c r="H41" i="6"/>
  <c r="J41" i="6" s="1"/>
  <c r="H43" i="6"/>
  <c r="J43" i="6"/>
  <c r="H51" i="6"/>
  <c r="J51" i="6"/>
  <c r="H52" i="6"/>
  <c r="J52" i="6" s="1"/>
  <c r="H53" i="6"/>
  <c r="J53" i="6"/>
  <c r="H33" i="6"/>
  <c r="J33" i="6" s="1"/>
  <c r="H42" i="6"/>
  <c r="J42" i="6"/>
  <c r="H44" i="6"/>
  <c r="J44" i="6"/>
  <c r="H57" i="6"/>
  <c r="J57" i="6"/>
  <c r="L57" i="6" s="1"/>
  <c r="H66" i="4"/>
  <c r="J66" i="4" s="1"/>
  <c r="H26" i="4"/>
  <c r="J26" i="4"/>
  <c r="H22" i="4"/>
  <c r="J22" i="4" s="1"/>
  <c r="H23" i="4"/>
  <c r="J23" i="4"/>
  <c r="H24" i="4"/>
  <c r="J24" i="4" s="1"/>
  <c r="H27" i="4"/>
  <c r="J27" i="4"/>
  <c r="H29" i="4"/>
  <c r="J29" i="4"/>
  <c r="H30" i="4"/>
  <c r="J30" i="4" s="1"/>
  <c r="H31" i="4"/>
  <c r="J31" i="4"/>
  <c r="H32" i="4"/>
  <c r="J32" i="4"/>
  <c r="L32" i="4" s="1"/>
  <c r="H33" i="4"/>
  <c r="J33" i="4"/>
  <c r="H34" i="4"/>
  <c r="J34" i="4"/>
  <c r="L34" i="4" s="1"/>
  <c r="H35" i="4"/>
  <c r="J35" i="4"/>
  <c r="H36" i="4"/>
  <c r="J36" i="4"/>
  <c r="L36" i="4" s="1"/>
  <c r="H38" i="4"/>
  <c r="J38" i="4" s="1"/>
  <c r="H40" i="4"/>
  <c r="J40" i="4"/>
  <c r="H41" i="4"/>
  <c r="J41" i="4" s="1"/>
  <c r="H42" i="4"/>
  <c r="J42" i="4"/>
  <c r="H43" i="4"/>
  <c r="J43" i="4" s="1"/>
  <c r="H44" i="4"/>
  <c r="J44" i="4"/>
  <c r="H45" i="4"/>
  <c r="J45" i="4" s="1"/>
  <c r="H46" i="4"/>
  <c r="J46" i="4"/>
  <c r="L46" i="4" s="1"/>
  <c r="H52" i="4"/>
  <c r="J52" i="4"/>
  <c r="H53" i="4"/>
  <c r="J53" i="4" s="1"/>
  <c r="H54" i="4"/>
  <c r="J54" i="4"/>
  <c r="H55" i="4"/>
  <c r="J55" i="4"/>
  <c r="H56" i="4"/>
  <c r="J56" i="4"/>
  <c r="H57" i="4"/>
  <c r="J57" i="4"/>
  <c r="L57" i="4" s="1"/>
  <c r="H58" i="4"/>
  <c r="J58" i="4"/>
  <c r="L58" i="4" s="1"/>
  <c r="H59" i="4"/>
  <c r="J59" i="4"/>
  <c r="L59" i="4" s="1"/>
  <c r="H61" i="4"/>
  <c r="J61" i="4"/>
  <c r="H62" i="4"/>
  <c r="J62" i="4"/>
  <c r="H64" i="4"/>
  <c r="J64" i="4"/>
  <c r="D24" i="4"/>
  <c r="F24" i="4" s="1"/>
  <c r="D26" i="4"/>
  <c r="F26" i="4" s="1"/>
  <c r="L26" i="4" s="1"/>
  <c r="D27" i="4"/>
  <c r="F27" i="4" s="1"/>
  <c r="D29" i="4"/>
  <c r="D35" i="4"/>
  <c r="F35" i="4" s="1"/>
  <c r="D36" i="4"/>
  <c r="F36" i="4"/>
  <c r="D38" i="4"/>
  <c r="F38" i="4" s="1"/>
  <c r="D40" i="4"/>
  <c r="F40" i="4" s="1"/>
  <c r="D41" i="4"/>
  <c r="F41" i="4" s="1"/>
  <c r="D42" i="4"/>
  <c r="F42" i="4" s="1"/>
  <c r="D43" i="4"/>
  <c r="F43" i="4"/>
  <c r="D44" i="4"/>
  <c r="F44" i="4" s="1"/>
  <c r="L44" i="4" s="1"/>
  <c r="D45" i="4"/>
  <c r="F45" i="4" s="1"/>
  <c r="D46" i="4"/>
  <c r="F46" i="4"/>
  <c r="D52" i="4"/>
  <c r="F52" i="4" s="1"/>
  <c r="D53" i="4"/>
  <c r="F53" i="4" s="1"/>
  <c r="D54" i="4"/>
  <c r="F54" i="4" s="1"/>
  <c r="D55" i="4"/>
  <c r="F55" i="4" s="1"/>
  <c r="D56" i="4"/>
  <c r="F56" i="4" s="1"/>
  <c r="D58" i="4"/>
  <c r="F58" i="4" s="1"/>
  <c r="D59" i="4"/>
  <c r="D61" i="4"/>
  <c r="F61" i="4" s="1"/>
  <c r="D62" i="4"/>
  <c r="F62" i="4" s="1"/>
  <c r="L62" i="4" s="1"/>
  <c r="D57" i="4"/>
  <c r="F57" i="4" s="1"/>
  <c r="H49" i="2"/>
  <c r="J49" i="2"/>
  <c r="H22" i="2"/>
  <c r="J22" i="2" s="1"/>
  <c r="H27" i="2"/>
  <c r="J27" i="2" s="1"/>
  <c r="H28" i="2"/>
  <c r="J28" i="2" s="1"/>
  <c r="L28" i="2" s="1"/>
  <c r="H29" i="2"/>
  <c r="J29" i="2" s="1"/>
  <c r="H30" i="2"/>
  <c r="J30" i="2"/>
  <c r="L30" i="2" s="1"/>
  <c r="H39" i="2"/>
  <c r="J39" i="2"/>
  <c r="H31" i="2"/>
  <c r="J31" i="2" s="1"/>
  <c r="H40" i="2"/>
  <c r="J40" i="2"/>
  <c r="L40" i="2" s="1"/>
  <c r="H41" i="2"/>
  <c r="J41" i="2"/>
  <c r="L41" i="2" s="1"/>
  <c r="H43" i="2"/>
  <c r="J43" i="2"/>
  <c r="D49" i="2"/>
  <c r="F49" i="2"/>
  <c r="H57" i="9"/>
  <c r="J57" i="9"/>
  <c r="H48" i="9"/>
  <c r="J48" i="9"/>
  <c r="L48" i="9" s="1"/>
  <c r="H22" i="9"/>
  <c r="J22" i="9"/>
  <c r="H24" i="9"/>
  <c r="J24" i="9"/>
  <c r="H32" i="9"/>
  <c r="J32" i="9"/>
  <c r="H49" i="9"/>
  <c r="J49" i="9"/>
  <c r="L49" i="9" s="1"/>
  <c r="H27" i="9"/>
  <c r="J27" i="9"/>
  <c r="H29" i="9"/>
  <c r="J29" i="9" s="1"/>
  <c r="H30" i="9"/>
  <c r="J30" i="9"/>
  <c r="H31" i="9"/>
  <c r="J31" i="9" s="1"/>
  <c r="H33" i="9"/>
  <c r="J33" i="9"/>
  <c r="H38" i="9"/>
  <c r="J38" i="9"/>
  <c r="L38" i="9" s="1"/>
  <c r="H42" i="9"/>
  <c r="J42" i="9" s="1"/>
  <c r="H45" i="9"/>
  <c r="J45" i="9"/>
  <c r="H25" i="9"/>
  <c r="J25" i="9" s="1"/>
  <c r="L25" i="9" s="1"/>
  <c r="H28" i="9"/>
  <c r="J28" i="9"/>
  <c r="H35" i="9"/>
  <c r="J35" i="9"/>
  <c r="H44" i="9"/>
  <c r="J44" i="9"/>
  <c r="L44" i="9" s="1"/>
  <c r="H46" i="9"/>
  <c r="J46" i="9"/>
  <c r="H50" i="9"/>
  <c r="J50" i="9"/>
  <c r="H52" i="9"/>
  <c r="J52" i="9"/>
  <c r="H53" i="9"/>
  <c r="J53" i="9"/>
  <c r="H21" i="9"/>
  <c r="J21" i="9"/>
  <c r="H23" i="9"/>
  <c r="J23" i="9"/>
  <c r="J34" i="9"/>
  <c r="H36" i="9"/>
  <c r="J36" i="9"/>
  <c r="H39" i="9"/>
  <c r="J39" i="9" s="1"/>
  <c r="L39" i="9" s="1"/>
  <c r="H41" i="9"/>
  <c r="J41" i="9"/>
  <c r="H43" i="9"/>
  <c r="J43" i="9" s="1"/>
  <c r="H55" i="9"/>
  <c r="J55" i="9"/>
  <c r="H49" i="5"/>
  <c r="J49" i="5"/>
  <c r="H20" i="5"/>
  <c r="J20" i="5" s="1"/>
  <c r="H21" i="5"/>
  <c r="J21" i="5"/>
  <c r="H22" i="5"/>
  <c r="J22" i="5"/>
  <c r="H24" i="5"/>
  <c r="J24" i="5"/>
  <c r="H25" i="5"/>
  <c r="J25" i="5" s="1"/>
  <c r="H26" i="5"/>
  <c r="J26" i="5"/>
  <c r="H27" i="5"/>
  <c r="J27" i="5" s="1"/>
  <c r="H28" i="5"/>
  <c r="J28" i="5"/>
  <c r="H29" i="5"/>
  <c r="J29" i="5"/>
  <c r="L29" i="5" s="1"/>
  <c r="H30" i="5"/>
  <c r="J30" i="5"/>
  <c r="H31" i="5"/>
  <c r="J31" i="5"/>
  <c r="H33" i="5"/>
  <c r="J33" i="5"/>
  <c r="L33" i="5" s="1"/>
  <c r="H35" i="5"/>
  <c r="J35" i="5"/>
  <c r="H36" i="5"/>
  <c r="J36" i="5" s="1"/>
  <c r="H38" i="5"/>
  <c r="J38" i="5"/>
  <c r="H39" i="5"/>
  <c r="J39" i="5"/>
  <c r="H40" i="5"/>
  <c r="J40" i="5"/>
  <c r="H41" i="5"/>
  <c r="J41" i="5"/>
  <c r="H43" i="5"/>
  <c r="J43" i="5"/>
  <c r="H44" i="5"/>
  <c r="J44" i="5"/>
  <c r="H45" i="5"/>
  <c r="J45" i="5"/>
  <c r="L45" i="5" s="1"/>
  <c r="H47" i="5"/>
  <c r="J47" i="5"/>
  <c r="L47" i="5" s="1"/>
  <c r="H51" i="5"/>
  <c r="J51" i="5"/>
  <c r="H50" i="12"/>
  <c r="J50" i="12" s="1"/>
  <c r="H19" i="12"/>
  <c r="J19" i="12" s="1"/>
  <c r="H20" i="12"/>
  <c r="J20" i="12" s="1"/>
  <c r="H30" i="12"/>
  <c r="J30" i="12" s="1"/>
  <c r="H31" i="12"/>
  <c r="J31" i="12"/>
  <c r="L31" i="12" s="1"/>
  <c r="H32" i="12"/>
  <c r="J32" i="12" s="1"/>
  <c r="H33" i="12"/>
  <c r="J33" i="12"/>
  <c r="L33" i="12" s="1"/>
  <c r="H34" i="12"/>
  <c r="J34" i="12"/>
  <c r="L34" i="12" s="1"/>
  <c r="H40" i="12"/>
  <c r="J40" i="12"/>
  <c r="H41" i="12"/>
  <c r="J41" i="12"/>
  <c r="H38" i="12"/>
  <c r="J38" i="12" s="1"/>
  <c r="H42" i="12"/>
  <c r="J42" i="12" s="1"/>
  <c r="H48" i="12"/>
  <c r="J48" i="12" s="1"/>
  <c r="H39" i="12"/>
  <c r="J39" i="12" s="1"/>
  <c r="H46" i="12"/>
  <c r="J46" i="12" s="1"/>
  <c r="H24" i="10"/>
  <c r="J24" i="10"/>
  <c r="H30" i="10"/>
  <c r="J30" i="10" s="1"/>
  <c r="H31" i="10"/>
  <c r="J31" i="10" s="1"/>
  <c r="H32" i="10"/>
  <c r="J32" i="10" s="1"/>
  <c r="H33" i="10"/>
  <c r="J33" i="10" s="1"/>
  <c r="H36" i="10"/>
  <c r="J36" i="10" s="1"/>
  <c r="J34" i="10"/>
  <c r="H50" i="10"/>
  <c r="J50" i="10"/>
  <c r="H48" i="10"/>
  <c r="J48" i="10" s="1"/>
  <c r="H52" i="10"/>
  <c r="J52" i="10"/>
  <c r="J53" i="10"/>
  <c r="J40" i="7"/>
  <c r="L40" i="7" s="1"/>
  <c r="H36" i="7"/>
  <c r="H37" i="7"/>
  <c r="J37" i="7" s="1"/>
  <c r="L37" i="7" s="1"/>
  <c r="H38" i="7"/>
  <c r="J38" i="7" s="1"/>
  <c r="H39" i="7"/>
  <c r="J39" i="7" s="1"/>
  <c r="L39" i="7" s="1"/>
  <c r="H41" i="7"/>
  <c r="J41" i="7" s="1"/>
  <c r="H42" i="7"/>
  <c r="J42" i="7" s="1"/>
  <c r="L42" i="7" s="1"/>
  <c r="J56" i="7"/>
  <c r="H64" i="7"/>
  <c r="J64" i="7" s="1"/>
  <c r="H35" i="7"/>
  <c r="J35" i="7" s="1"/>
  <c r="H44" i="7"/>
  <c r="J44" i="7" s="1"/>
  <c r="L44" i="7" s="1"/>
  <c r="J70" i="7"/>
  <c r="H76" i="7"/>
  <c r="J76" i="7"/>
  <c r="H72" i="7"/>
  <c r="J72" i="7"/>
  <c r="H78" i="7"/>
  <c r="J78" i="7"/>
  <c r="H77" i="7"/>
  <c r="J77" i="7"/>
  <c r="J66" i="7"/>
  <c r="H27" i="11"/>
  <c r="J27" i="11" s="1"/>
  <c r="H29" i="11"/>
  <c r="J29" i="11" s="1"/>
  <c r="H30" i="11"/>
  <c r="J30" i="11" s="1"/>
  <c r="H31" i="11"/>
  <c r="J31" i="11" s="1"/>
  <c r="H33" i="11"/>
  <c r="J33" i="11" s="1"/>
  <c r="H38" i="11"/>
  <c r="J38" i="11" s="1"/>
  <c r="H42" i="11"/>
  <c r="J42" i="11"/>
  <c r="H43" i="11"/>
  <c r="J43" i="11" s="1"/>
  <c r="H44" i="11"/>
  <c r="J44" i="11" s="1"/>
  <c r="H47" i="11"/>
  <c r="J47" i="11" s="1"/>
  <c r="H49" i="11"/>
  <c r="J49" i="11" s="1"/>
  <c r="H50" i="11"/>
  <c r="J50" i="11" s="1"/>
  <c r="L50" i="11" s="1"/>
  <c r="H51" i="11"/>
  <c r="J51" i="11" s="1"/>
  <c r="H52" i="11"/>
  <c r="J52" i="11" s="1"/>
  <c r="H53" i="11"/>
  <c r="J53" i="11" s="1"/>
  <c r="H56" i="11"/>
  <c r="J56" i="11" s="1"/>
  <c r="H57" i="11"/>
  <c r="J57" i="11" s="1"/>
  <c r="H59" i="11"/>
  <c r="J59" i="11"/>
  <c r="H60" i="11"/>
  <c r="J60" i="11" s="1"/>
  <c r="H61" i="11"/>
  <c r="J61" i="11" s="1"/>
  <c r="H62" i="11"/>
  <c r="J62" i="11" s="1"/>
  <c r="H30" i="3"/>
  <c r="J30" i="3" s="1"/>
  <c r="L30" i="3" s="1"/>
  <c r="H31" i="3"/>
  <c r="J31" i="3" s="1"/>
  <c r="H32" i="3"/>
  <c r="J32" i="3" s="1"/>
  <c r="L32" i="3" s="1"/>
  <c r="H39" i="3"/>
  <c r="J39" i="3" s="1"/>
  <c r="H33" i="3"/>
  <c r="J33" i="3" s="1"/>
  <c r="J24" i="3"/>
  <c r="H34" i="3"/>
  <c r="J34" i="3"/>
  <c r="H52" i="3"/>
  <c r="J52" i="3" s="1"/>
  <c r="L52" i="3" s="1"/>
  <c r="H53" i="3"/>
  <c r="J53" i="3" s="1"/>
  <c r="H54" i="3"/>
  <c r="J54" i="3"/>
  <c r="H56" i="3"/>
  <c r="J56" i="3" s="1"/>
  <c r="D24" i="10"/>
  <c r="F24" i="10" s="1"/>
  <c r="D27" i="11"/>
  <c r="F27" i="11"/>
  <c r="D29" i="11"/>
  <c r="F29" i="11" s="1"/>
  <c r="D30" i="11"/>
  <c r="F30" i="11" s="1"/>
  <c r="L30" i="11" s="1"/>
  <c r="D31" i="11"/>
  <c r="F31" i="11" s="1"/>
  <c r="L31" i="11" s="1"/>
  <c r="D33" i="11"/>
  <c r="D42" i="11"/>
  <c r="F42" i="11" s="1"/>
  <c r="D43" i="11"/>
  <c r="F43" i="11" s="1"/>
  <c r="D44" i="11"/>
  <c r="D47" i="11"/>
  <c r="F47" i="11" s="1"/>
  <c r="D49" i="11"/>
  <c r="F49" i="11"/>
  <c r="L49" i="11" s="1"/>
  <c r="D50" i="11"/>
  <c r="F50" i="11" s="1"/>
  <c r="D51" i="11"/>
  <c r="F51" i="11" s="1"/>
  <c r="D52" i="11"/>
  <c r="F52" i="11" s="1"/>
  <c r="L52" i="11" s="1"/>
  <c r="D53" i="11"/>
  <c r="F53" i="11" s="1"/>
  <c r="D56" i="11"/>
  <c r="F56" i="11" s="1"/>
  <c r="L56" i="11" s="1"/>
  <c r="D57" i="11"/>
  <c r="F57" i="11" s="1"/>
  <c r="D59" i="11"/>
  <c r="F59" i="11" s="1"/>
  <c r="D60" i="11"/>
  <c r="F60" i="11" s="1"/>
  <c r="L60" i="11" s="1"/>
  <c r="D61" i="11"/>
  <c r="F61" i="11" s="1"/>
  <c r="D62" i="11"/>
  <c r="F62" i="11" s="1"/>
  <c r="L62" i="11" s="1"/>
  <c r="K66" i="7"/>
  <c r="K70" i="7"/>
  <c r="H70" i="7"/>
  <c r="H69" i="7"/>
  <c r="J69" i="7" s="1"/>
  <c r="H68" i="7"/>
  <c r="J68" i="7" s="1"/>
  <c r="H67" i="7"/>
  <c r="J67" i="7" s="1"/>
  <c r="H66" i="7"/>
  <c r="D70" i="7"/>
  <c r="F70" i="7" s="1"/>
  <c r="D69" i="7"/>
  <c r="K69" i="7" s="1"/>
  <c r="D68" i="7"/>
  <c r="D67" i="7"/>
  <c r="K67" i="7" s="1"/>
  <c r="D66" i="7"/>
  <c r="F66" i="7" s="1"/>
  <c r="K35" i="7"/>
  <c r="K37" i="7"/>
  <c r="K39" i="7"/>
  <c r="H30" i="7"/>
  <c r="J30" i="7" s="1"/>
  <c r="D30" i="7"/>
  <c r="H36" i="12"/>
  <c r="J36" i="12" s="1"/>
  <c r="H29" i="12"/>
  <c r="D36" i="12"/>
  <c r="F36" i="12" s="1"/>
  <c r="D29" i="12"/>
  <c r="F29" i="12" s="1"/>
  <c r="K31" i="12"/>
  <c r="K33" i="12"/>
  <c r="K34" i="12"/>
  <c r="K36" i="12"/>
  <c r="H26" i="12"/>
  <c r="J26" i="12" s="1"/>
  <c r="H24" i="12"/>
  <c r="J24" i="12" s="1"/>
  <c r="L24" i="12" s="1"/>
  <c r="D26" i="12"/>
  <c r="K26" i="12" s="1"/>
  <c r="D24" i="12"/>
  <c r="F24" i="12" s="1"/>
  <c r="K41" i="11"/>
  <c r="K42" i="11"/>
  <c r="K43" i="11"/>
  <c r="K34" i="11"/>
  <c r="K35" i="11"/>
  <c r="K36" i="11"/>
  <c r="K31" i="11"/>
  <c r="K34" i="10"/>
  <c r="H34" i="10"/>
  <c r="D34" i="10"/>
  <c r="F34" i="10" s="1"/>
  <c r="D33" i="10"/>
  <c r="F33" i="10" s="1"/>
  <c r="L33" i="10" s="1"/>
  <c r="D32" i="10"/>
  <c r="D31" i="10"/>
  <c r="F31" i="10" s="1"/>
  <c r="K28" i="9"/>
  <c r="K30" i="9"/>
  <c r="K32" i="9"/>
  <c r="K33" i="9"/>
  <c r="K63" i="6"/>
  <c r="D53" i="6"/>
  <c r="D49" i="6"/>
  <c r="F49" i="6" s="1"/>
  <c r="H38" i="6"/>
  <c r="J38" i="6" s="1"/>
  <c r="H37" i="6"/>
  <c r="J37" i="6" s="1"/>
  <c r="D38" i="6"/>
  <c r="F38" i="6" s="1"/>
  <c r="L38" i="6" s="1"/>
  <c r="D37" i="6"/>
  <c r="F27" i="6"/>
  <c r="L28" i="5"/>
  <c r="K26" i="5"/>
  <c r="K28" i="5"/>
  <c r="K29" i="5"/>
  <c r="K30" i="5"/>
  <c r="K31" i="5"/>
  <c r="K32" i="5"/>
  <c r="K33" i="5"/>
  <c r="L35" i="4"/>
  <c r="K33" i="4"/>
  <c r="K34" i="4"/>
  <c r="K35" i="4"/>
  <c r="K26" i="4"/>
  <c r="K31" i="4"/>
  <c r="H35" i="3"/>
  <c r="J35" i="3" s="1"/>
  <c r="D35" i="3"/>
  <c r="F35" i="3" s="1"/>
  <c r="L35" i="3" s="1"/>
  <c r="D37" i="3"/>
  <c r="F37" i="3" s="1"/>
  <c r="L37" i="3" s="1"/>
  <c r="H37" i="3"/>
  <c r="J37" i="3" s="1"/>
  <c r="D36" i="3"/>
  <c r="F36" i="3" s="1"/>
  <c r="L36" i="3" s="1"/>
  <c r="H36" i="3"/>
  <c r="J36" i="3" s="1"/>
  <c r="L34" i="3"/>
  <c r="K34" i="3"/>
  <c r="L33" i="3"/>
  <c r="K33" i="3"/>
  <c r="K32" i="3"/>
  <c r="H36" i="2"/>
  <c r="J36" i="2" s="1"/>
  <c r="D36" i="2"/>
  <c r="F36" i="2" s="1"/>
  <c r="K36" i="2"/>
  <c r="K30" i="2"/>
  <c r="K28" i="2"/>
  <c r="D20" i="12"/>
  <c r="F20" i="12" s="1"/>
  <c r="L20" i="12" s="1"/>
  <c r="D21" i="12"/>
  <c r="F21" i="12" s="1"/>
  <c r="H21" i="12"/>
  <c r="J21" i="12" s="1"/>
  <c r="D22" i="12"/>
  <c r="F22" i="12" s="1"/>
  <c r="H22" i="12"/>
  <c r="J22" i="12"/>
  <c r="D23" i="12"/>
  <c r="F23" i="12" s="1"/>
  <c r="H23" i="12"/>
  <c r="J23" i="12" s="1"/>
  <c r="L23" i="12" s="1"/>
  <c r="D25" i="12"/>
  <c r="F25" i="12" s="1"/>
  <c r="L25" i="12" s="1"/>
  <c r="H25" i="12"/>
  <c r="J25" i="12"/>
  <c r="D27" i="12"/>
  <c r="F27" i="12" s="1"/>
  <c r="H27" i="12"/>
  <c r="J27" i="12" s="1"/>
  <c r="L27" i="12"/>
  <c r="D28" i="12"/>
  <c r="F28" i="12" s="1"/>
  <c r="L28" i="12" s="1"/>
  <c r="H28" i="12"/>
  <c r="J28" i="12"/>
  <c r="D38" i="12"/>
  <c r="F38" i="12" s="1"/>
  <c r="L38" i="12" s="1"/>
  <c r="D39" i="12"/>
  <c r="F39" i="12" s="1"/>
  <c r="D40" i="12"/>
  <c r="F40" i="12" s="1"/>
  <c r="D41" i="12"/>
  <c r="F41" i="12" s="1"/>
  <c r="L41" i="12" s="1"/>
  <c r="D42" i="12"/>
  <c r="F42" i="12" s="1"/>
  <c r="D43" i="12"/>
  <c r="F43" i="12" s="1"/>
  <c r="H43" i="12"/>
  <c r="J43" i="12" s="1"/>
  <c r="D44" i="12"/>
  <c r="F44" i="12" s="1"/>
  <c r="H44" i="12"/>
  <c r="J44" i="12" s="1"/>
  <c r="L46" i="12"/>
  <c r="D49" i="12"/>
  <c r="F49" i="12" s="1"/>
  <c r="H49" i="12"/>
  <c r="J49" i="12" s="1"/>
  <c r="L42" i="11"/>
  <c r="D20" i="10"/>
  <c r="F20" i="10" s="1"/>
  <c r="H20" i="10"/>
  <c r="J20" i="10" s="1"/>
  <c r="D21" i="10"/>
  <c r="F21" i="10" s="1"/>
  <c r="H21" i="10"/>
  <c r="J21" i="10" s="1"/>
  <c r="D22" i="10"/>
  <c r="F22" i="10" s="1"/>
  <c r="H22" i="10"/>
  <c r="J22" i="10" s="1"/>
  <c r="L22" i="10" s="1"/>
  <c r="D23" i="10"/>
  <c r="F23" i="10" s="1"/>
  <c r="H23" i="10"/>
  <c r="J23" i="10" s="1"/>
  <c r="D26" i="10"/>
  <c r="F26" i="10" s="1"/>
  <c r="H26" i="10"/>
  <c r="J26" i="10" s="1"/>
  <c r="D28" i="10"/>
  <c r="F28" i="10" s="1"/>
  <c r="H28" i="10"/>
  <c r="J28" i="10" s="1"/>
  <c r="D30" i="10"/>
  <c r="F30" i="10" s="1"/>
  <c r="D37" i="10"/>
  <c r="F37" i="10" s="1"/>
  <c r="L37" i="10" s="1"/>
  <c r="H37" i="10"/>
  <c r="J37" i="10"/>
  <c r="D38" i="10"/>
  <c r="H38" i="10"/>
  <c r="J38" i="10" s="1"/>
  <c r="D39" i="10"/>
  <c r="F39" i="10" s="1"/>
  <c r="L39" i="10" s="1"/>
  <c r="H39" i="10"/>
  <c r="J39" i="10" s="1"/>
  <c r="D41" i="10"/>
  <c r="F41" i="10" s="1"/>
  <c r="H41" i="10"/>
  <c r="J41" i="10" s="1"/>
  <c r="D42" i="10"/>
  <c r="F42" i="10" s="1"/>
  <c r="H42" i="10"/>
  <c r="J42" i="10" s="1"/>
  <c r="D43" i="10"/>
  <c r="F43" i="10" s="1"/>
  <c r="H43" i="10"/>
  <c r="J43" i="10" s="1"/>
  <c r="D44" i="10"/>
  <c r="F44" i="10" s="1"/>
  <c r="L44" i="10" s="1"/>
  <c r="H44" i="10"/>
  <c r="J44" i="10" s="1"/>
  <c r="L45" i="10"/>
  <c r="D46" i="10"/>
  <c r="F46" i="10" s="1"/>
  <c r="H46" i="10"/>
  <c r="J46" i="10" s="1"/>
  <c r="L48" i="10"/>
  <c r="L50" i="10"/>
  <c r="H51" i="10"/>
  <c r="J51" i="10" s="1"/>
  <c r="L51" i="10" s="1"/>
  <c r="L52" i="10"/>
  <c r="L27" i="9"/>
  <c r="L36" i="9"/>
  <c r="L41" i="9"/>
  <c r="L43" i="9"/>
  <c r="L46" i="9"/>
  <c r="L58" i="9"/>
  <c r="L60" i="9"/>
  <c r="D22" i="6"/>
  <c r="F22" i="6" s="1"/>
  <c r="H22" i="6"/>
  <c r="J22" i="6" s="1"/>
  <c r="D23" i="6"/>
  <c r="F23" i="6" s="1"/>
  <c r="L23" i="6" s="1"/>
  <c r="H23" i="6"/>
  <c r="J23" i="6" s="1"/>
  <c r="D24" i="6"/>
  <c r="F24" i="6" s="1"/>
  <c r="H24" i="6"/>
  <c r="K24" i="6" s="1"/>
  <c r="D25" i="6"/>
  <c r="F25" i="6" s="1"/>
  <c r="H25" i="6"/>
  <c r="J25" i="6" s="1"/>
  <c r="D26" i="6"/>
  <c r="F26" i="6"/>
  <c r="H26" i="6"/>
  <c r="J26" i="6" s="1"/>
  <c r="D28" i="6"/>
  <c r="F28" i="6" s="1"/>
  <c r="H28" i="6"/>
  <c r="J28" i="6" s="1"/>
  <c r="D30" i="6"/>
  <c r="F30" i="6" s="1"/>
  <c r="H30" i="6"/>
  <c r="J30" i="6" s="1"/>
  <c r="D42" i="6"/>
  <c r="F42" i="6" s="1"/>
  <c r="L42" i="6" s="1"/>
  <c r="D43" i="6"/>
  <c r="F43" i="6" s="1"/>
  <c r="D44" i="6"/>
  <c r="F44" i="6" s="1"/>
  <c r="D47" i="6"/>
  <c r="F47" i="6" s="1"/>
  <c r="L47" i="6" s="1"/>
  <c r="H47" i="6"/>
  <c r="J47" i="6" s="1"/>
  <c r="D48" i="6"/>
  <c r="F48" i="6" s="1"/>
  <c r="H48" i="6"/>
  <c r="J48" i="6" s="1"/>
  <c r="D50" i="6"/>
  <c r="F50" i="6" s="1"/>
  <c r="D51" i="6"/>
  <c r="D52" i="6"/>
  <c r="D59" i="6"/>
  <c r="F59" i="6" s="1"/>
  <c r="H59" i="6"/>
  <c r="J59" i="6" s="1"/>
  <c r="D60" i="6"/>
  <c r="F60" i="6" s="1"/>
  <c r="H60" i="6"/>
  <c r="J60" i="6" s="1"/>
  <c r="D61" i="6"/>
  <c r="F61" i="6" s="1"/>
  <c r="H61" i="6"/>
  <c r="J61" i="6" s="1"/>
  <c r="L21" i="5"/>
  <c r="L22" i="5"/>
  <c r="L40" i="5"/>
  <c r="L41" i="5"/>
  <c r="L44" i="5"/>
  <c r="L50" i="5"/>
  <c r="L51" i="5"/>
  <c r="L38" i="4"/>
  <c r="L40" i="4"/>
  <c r="L42" i="4"/>
  <c r="L43" i="4"/>
  <c r="L45" i="4"/>
  <c r="L64" i="4"/>
  <c r="D21" i="3"/>
  <c r="F21" i="3" s="1"/>
  <c r="H21" i="3"/>
  <c r="J21" i="3" s="1"/>
  <c r="D22" i="3"/>
  <c r="F22" i="3" s="1"/>
  <c r="H22" i="3"/>
  <c r="J22" i="3" s="1"/>
  <c r="D23" i="3"/>
  <c r="F23" i="3" s="1"/>
  <c r="H23" i="3"/>
  <c r="J23" i="3" s="1"/>
  <c r="L23" i="3"/>
  <c r="D24" i="3"/>
  <c r="F24" i="3" s="1"/>
  <c r="H24" i="3"/>
  <c r="D25" i="3"/>
  <c r="K25" i="3" s="1"/>
  <c r="H25" i="3"/>
  <c r="J25" i="3" s="1"/>
  <c r="D27" i="3"/>
  <c r="F27" i="3" s="1"/>
  <c r="H27" i="3"/>
  <c r="J27" i="3" s="1"/>
  <c r="D29" i="3"/>
  <c r="F29" i="3" s="1"/>
  <c r="H29" i="3"/>
  <c r="J29" i="3" s="1"/>
  <c r="L31" i="3"/>
  <c r="D40" i="3"/>
  <c r="F40" i="3" s="1"/>
  <c r="H40" i="3"/>
  <c r="J40" i="3" s="1"/>
  <c r="D41" i="3"/>
  <c r="F41" i="3" s="1"/>
  <c r="H41" i="3"/>
  <c r="J41" i="3" s="1"/>
  <c r="L41" i="3" s="1"/>
  <c r="D42" i="3"/>
  <c r="F42" i="3" s="1"/>
  <c r="H42" i="3"/>
  <c r="J42" i="3" s="1"/>
  <c r="L42" i="3" s="1"/>
  <c r="D44" i="3"/>
  <c r="F44" i="3" s="1"/>
  <c r="H44" i="3"/>
  <c r="J44" i="3" s="1"/>
  <c r="D45" i="3"/>
  <c r="F45" i="3" s="1"/>
  <c r="H45" i="3"/>
  <c r="J45" i="3" s="1"/>
  <c r="D46" i="3"/>
  <c r="F46" i="3" s="1"/>
  <c r="H46" i="3"/>
  <c r="K46" i="3" s="1"/>
  <c r="D47" i="3"/>
  <c r="F47" i="3" s="1"/>
  <c r="L47" i="3" s="1"/>
  <c r="H47" i="3"/>
  <c r="J47" i="3" s="1"/>
  <c r="D48" i="3"/>
  <c r="F48" i="3" s="1"/>
  <c r="H48" i="3"/>
  <c r="J48" i="3" s="1"/>
  <c r="D49" i="3"/>
  <c r="F49" i="3" s="1"/>
  <c r="H49" i="3"/>
  <c r="J49" i="3" s="1"/>
  <c r="D50" i="3"/>
  <c r="F50" i="3" s="1"/>
  <c r="H50" i="3"/>
  <c r="J50" i="3" s="1"/>
  <c r="L53" i="3"/>
  <c r="L54" i="3"/>
  <c r="D58" i="3"/>
  <c r="F58" i="3" s="1"/>
  <c r="H58" i="3"/>
  <c r="K58" i="3" s="1"/>
  <c r="D59" i="3"/>
  <c r="F59" i="3"/>
  <c r="L59" i="3" s="1"/>
  <c r="H59" i="3"/>
  <c r="J59" i="3" s="1"/>
  <c r="D60" i="3"/>
  <c r="F60" i="3" s="1"/>
  <c r="L60" i="3" s="1"/>
  <c r="H60" i="3"/>
  <c r="J60" i="3" s="1"/>
  <c r="D61" i="3"/>
  <c r="F61" i="3" s="1"/>
  <c r="L61" i="3" s="1"/>
  <c r="H61" i="3"/>
  <c r="J61" i="3"/>
  <c r="D23" i="2"/>
  <c r="F23" i="2" s="1"/>
  <c r="L23" i="2" s="1"/>
  <c r="H23" i="2"/>
  <c r="J23" i="2" s="1"/>
  <c r="D24" i="2"/>
  <c r="F24" i="2" s="1"/>
  <c r="H24" i="2"/>
  <c r="J24" i="2" s="1"/>
  <c r="D26" i="2"/>
  <c r="F26" i="2" s="1"/>
  <c r="H26" i="2"/>
  <c r="J26" i="2" s="1"/>
  <c r="L26" i="2"/>
  <c r="D32" i="2"/>
  <c r="F32" i="2" s="1"/>
  <c r="L32" i="2" s="1"/>
  <c r="H32" i="2"/>
  <c r="D34" i="2"/>
  <c r="F34" i="2" s="1"/>
  <c r="H34" i="2"/>
  <c r="J34" i="2" s="1"/>
  <c r="D35" i="2"/>
  <c r="F35" i="2" s="1"/>
  <c r="H35" i="2"/>
  <c r="J35" i="2" s="1"/>
  <c r="D38" i="2"/>
  <c r="F38" i="2" s="1"/>
  <c r="L38" i="2" s="1"/>
  <c r="H38" i="2"/>
  <c r="J38" i="2" s="1"/>
  <c r="L39" i="2"/>
  <c r="D45" i="2"/>
  <c r="F45" i="2" s="1"/>
  <c r="H45" i="2"/>
  <c r="J45" i="2" s="1"/>
  <c r="D46" i="2"/>
  <c r="F46" i="2" s="1"/>
  <c r="L46" i="2" s="1"/>
  <c r="H46" i="2"/>
  <c r="J46" i="2"/>
  <c r="D47" i="2"/>
  <c r="F47" i="2" s="1"/>
  <c r="H47" i="2"/>
  <c r="J47" i="2" s="1"/>
  <c r="L47" i="2" s="1"/>
  <c r="L49" i="2"/>
  <c r="H65" i="7"/>
  <c r="J65" i="7" s="1"/>
  <c r="H63" i="7"/>
  <c r="J63" i="7" s="1"/>
  <c r="D63" i="7"/>
  <c r="F63" i="7" s="1"/>
  <c r="L63" i="7" s="1"/>
  <c r="D64" i="7"/>
  <c r="F64" i="7" s="1"/>
  <c r="L64" i="7" s="1"/>
  <c r="D65" i="7"/>
  <c r="F65" i="7" s="1"/>
  <c r="D31" i="7"/>
  <c r="F31" i="7"/>
  <c r="H31" i="7"/>
  <c r="J31" i="7" s="1"/>
  <c r="D61" i="7"/>
  <c r="F61" i="7" s="1"/>
  <c r="H61" i="7"/>
  <c r="J61" i="7" s="1"/>
  <c r="D28" i="7"/>
  <c r="F28" i="7" s="1"/>
  <c r="H28" i="7"/>
  <c r="J28" i="7" s="1"/>
  <c r="D29" i="7"/>
  <c r="F29" i="7" s="1"/>
  <c r="H29" i="7"/>
  <c r="J29" i="7" s="1"/>
  <c r="D32" i="7"/>
  <c r="F32" i="7" s="1"/>
  <c r="H32" i="7"/>
  <c r="J32" i="7" s="1"/>
  <c r="D33" i="7"/>
  <c r="F33" i="7" s="1"/>
  <c r="H33" i="7"/>
  <c r="J33" i="7" s="1"/>
  <c r="L33" i="7" s="1"/>
  <c r="D45" i="7"/>
  <c r="F45" i="7" s="1"/>
  <c r="L45" i="7" s="1"/>
  <c r="H45" i="7"/>
  <c r="J45" i="7"/>
  <c r="D47" i="7"/>
  <c r="F47" i="7" s="1"/>
  <c r="D48" i="7"/>
  <c r="F48" i="7" s="1"/>
  <c r="D49" i="7"/>
  <c r="F49" i="7" s="1"/>
  <c r="D50" i="7"/>
  <c r="F50" i="7" s="1"/>
  <c r="D51" i="7"/>
  <c r="F51" i="7" s="1"/>
  <c r="D52" i="7"/>
  <c r="F52" i="7" s="1"/>
  <c r="D53" i="7"/>
  <c r="F53" i="7" s="1"/>
  <c r="L53" i="7" s="1"/>
  <c r="D55" i="7"/>
  <c r="F55" i="7" s="1"/>
  <c r="L55" i="7" s="1"/>
  <c r="D56" i="7"/>
  <c r="F56" i="7" s="1"/>
  <c r="D57" i="7"/>
  <c r="F57" i="7" s="1"/>
  <c r="L57" i="7" s="1"/>
  <c r="D58" i="7"/>
  <c r="F58" i="7" s="1"/>
  <c r="D59" i="7"/>
  <c r="F59" i="7" s="1"/>
  <c r="D60" i="7"/>
  <c r="F60" i="7" s="1"/>
  <c r="L72" i="7"/>
  <c r="L76" i="7"/>
  <c r="L77" i="7"/>
  <c r="L78" i="7"/>
  <c r="K78" i="7"/>
  <c r="K77" i="7"/>
  <c r="K76" i="7"/>
  <c r="K72" i="7"/>
  <c r="H60" i="7"/>
  <c r="J60" i="7" s="1"/>
  <c r="H59" i="7"/>
  <c r="J59" i="7" s="1"/>
  <c r="H58" i="7"/>
  <c r="J58" i="7" s="1"/>
  <c r="H57" i="7"/>
  <c r="J57" i="7" s="1"/>
  <c r="H56" i="7"/>
  <c r="H55" i="7"/>
  <c r="J55" i="7" s="1"/>
  <c r="K64" i="7"/>
  <c r="K59" i="7"/>
  <c r="K58" i="7"/>
  <c r="K55" i="7"/>
  <c r="H53" i="7"/>
  <c r="J53" i="7" s="1"/>
  <c r="H52" i="7"/>
  <c r="J52" i="7" s="1"/>
  <c r="H51" i="7"/>
  <c r="J51" i="7" s="1"/>
  <c r="H50" i="7"/>
  <c r="J50" i="7" s="1"/>
  <c r="H49" i="7"/>
  <c r="J49" i="7" s="1"/>
  <c r="H48" i="7"/>
  <c r="J48" i="7" s="1"/>
  <c r="H47" i="7"/>
  <c r="J47" i="7" s="1"/>
  <c r="K53" i="7"/>
  <c r="K51" i="7"/>
  <c r="K49" i="7"/>
  <c r="K47" i="7"/>
  <c r="K28" i="12"/>
  <c r="K27" i="12"/>
  <c r="K25" i="12"/>
  <c r="K23" i="12"/>
  <c r="K22" i="12"/>
  <c r="K21" i="12"/>
  <c r="K70" i="11"/>
  <c r="K69" i="11"/>
  <c r="K68" i="11"/>
  <c r="K64" i="11"/>
  <c r="K61" i="11"/>
  <c r="K62" i="11"/>
  <c r="K60" i="11"/>
  <c r="K59" i="11"/>
  <c r="K57" i="11"/>
  <c r="K56" i="11"/>
  <c r="K55" i="11"/>
  <c r="K53" i="11"/>
  <c r="K52" i="11"/>
  <c r="K51" i="11"/>
  <c r="K50" i="11"/>
  <c r="K49" i="11"/>
  <c r="K47" i="11"/>
  <c r="K30" i="10"/>
  <c r="K24" i="10"/>
  <c r="K23" i="10"/>
  <c r="K20" i="10"/>
  <c r="K36" i="10"/>
  <c r="K37" i="10"/>
  <c r="K38" i="10"/>
  <c r="K36" i="9"/>
  <c r="K35" i="9"/>
  <c r="K27" i="9"/>
  <c r="K25" i="9"/>
  <c r="K24" i="9"/>
  <c r="K23" i="9"/>
  <c r="K22" i="9"/>
  <c r="K21" i="9"/>
  <c r="K32" i="6"/>
  <c r="K31" i="6"/>
  <c r="K30" i="6"/>
  <c r="K22" i="6"/>
  <c r="K23" i="6"/>
  <c r="K25" i="6"/>
  <c r="K26" i="6"/>
  <c r="K22" i="5"/>
  <c r="K21" i="5"/>
  <c r="K20" i="5"/>
  <c r="K38" i="4"/>
  <c r="K36" i="4"/>
  <c r="K27" i="4"/>
  <c r="K23" i="4"/>
  <c r="K24" i="4"/>
  <c r="K25" i="4"/>
  <c r="K22" i="4"/>
  <c r="K31" i="3"/>
  <c r="K30" i="3"/>
  <c r="K29" i="3"/>
  <c r="K31" i="2"/>
  <c r="K29" i="2"/>
  <c r="H22" i="11"/>
  <c r="J22" i="11" s="1"/>
  <c r="H23" i="11"/>
  <c r="J23" i="11" s="1"/>
  <c r="H24" i="11"/>
  <c r="K24" i="11" s="1"/>
  <c r="H24" i="7"/>
  <c r="J24" i="7" s="1"/>
  <c r="H25" i="7"/>
  <c r="J25" i="7" s="1"/>
  <c r="H26" i="7"/>
  <c r="J26" i="7" s="1"/>
  <c r="L26" i="7" s="1"/>
  <c r="D22" i="11"/>
  <c r="F22" i="11" s="1"/>
  <c r="L22" i="11" s="1"/>
  <c r="D23" i="11"/>
  <c r="F23" i="11"/>
  <c r="L23" i="11" s="1"/>
  <c r="D24" i="11"/>
  <c r="F24" i="11" s="1"/>
  <c r="D24" i="7"/>
  <c r="F24" i="7"/>
  <c r="L24" i="7" s="1"/>
  <c r="D25" i="7"/>
  <c r="K25" i="7" s="1"/>
  <c r="D26" i="7"/>
  <c r="F26" i="7"/>
  <c r="K59" i="4"/>
  <c r="K42" i="3"/>
  <c r="K28" i="11"/>
  <c r="K55" i="4"/>
  <c r="K58" i="4"/>
  <c r="K40" i="7"/>
  <c r="K39" i="11"/>
  <c r="K46" i="10"/>
  <c r="K45" i="10"/>
  <c r="K39" i="10"/>
  <c r="K50" i="9"/>
  <c r="K49" i="9"/>
  <c r="K48" i="9"/>
  <c r="K46" i="9"/>
  <c r="K45" i="9"/>
  <c r="K36" i="6"/>
  <c r="K35" i="6"/>
  <c r="K45" i="5"/>
  <c r="K41" i="4"/>
  <c r="K42" i="4"/>
  <c r="K43" i="4"/>
  <c r="K44" i="4"/>
  <c r="K45" i="4"/>
  <c r="K46" i="4"/>
  <c r="K54" i="3"/>
  <c r="K47" i="3"/>
  <c r="K26" i="2"/>
  <c r="K24" i="2"/>
  <c r="K22" i="2"/>
  <c r="K79" i="7"/>
  <c r="K45" i="7"/>
  <c r="K41" i="7"/>
  <c r="K33" i="7"/>
  <c r="K28" i="7"/>
  <c r="K52" i="12"/>
  <c r="K40" i="11"/>
  <c r="K49" i="2"/>
  <c r="K45" i="2"/>
  <c r="K54" i="10"/>
  <c r="K53" i="10"/>
  <c r="K52" i="10"/>
  <c r="K51" i="10"/>
  <c r="K50" i="10"/>
  <c r="K48" i="10"/>
  <c r="K44" i="10"/>
  <c r="K43" i="10"/>
  <c r="K61" i="9"/>
  <c r="K55" i="9"/>
  <c r="K44" i="9"/>
  <c r="K43" i="9"/>
  <c r="K51" i="5"/>
  <c r="K66" i="4"/>
  <c r="K48" i="3"/>
  <c r="K44" i="3"/>
  <c r="K41" i="3"/>
  <c r="K65" i="6"/>
  <c r="K43" i="5"/>
  <c r="K41" i="5"/>
  <c r="K40" i="5"/>
  <c r="K61" i="4"/>
  <c r="K57" i="4"/>
  <c r="K52" i="4"/>
  <c r="K62" i="3"/>
  <c r="K60" i="3"/>
  <c r="K57" i="6"/>
  <c r="K35" i="5"/>
  <c r="K43" i="6"/>
  <c r="K38" i="5"/>
  <c r="K44" i="5"/>
  <c r="K49" i="5"/>
  <c r="K40" i="4"/>
  <c r="K56" i="4"/>
  <c r="K27" i="3"/>
  <c r="K56" i="3"/>
  <c r="K59" i="3"/>
  <c r="K59" i="6"/>
  <c r="K42" i="6"/>
  <c r="K31" i="7"/>
  <c r="K42" i="7"/>
  <c r="K26" i="7"/>
  <c r="K44" i="7"/>
  <c r="K24" i="7"/>
  <c r="K43" i="12"/>
  <c r="K50" i="12"/>
  <c r="K40" i="12"/>
  <c r="K46" i="12"/>
  <c r="K38" i="12"/>
  <c r="K42" i="12"/>
  <c r="K49" i="12"/>
  <c r="K41" i="12"/>
  <c r="K48" i="12"/>
  <c r="K23" i="11"/>
  <c r="K30" i="11"/>
  <c r="K27" i="11"/>
  <c r="K29" i="11"/>
  <c r="K38" i="11"/>
  <c r="K46" i="2"/>
  <c r="K34" i="2"/>
  <c r="K43" i="2"/>
  <c r="K41" i="2"/>
  <c r="K40" i="2"/>
  <c r="K35" i="2"/>
  <c r="K47" i="2"/>
  <c r="K38" i="2"/>
  <c r="K52" i="9"/>
  <c r="K39" i="9"/>
  <c r="K53" i="9"/>
  <c r="K57" i="9"/>
  <c r="K41" i="9"/>
  <c r="K42" i="9"/>
  <c r="K38" i="9"/>
  <c r="K52" i="3"/>
  <c r="K64" i="4"/>
  <c r="K53" i="3"/>
  <c r="K39" i="2"/>
  <c r="K24" i="3"/>
  <c r="K62" i="4"/>
  <c r="K40" i="6"/>
  <c r="K44" i="6"/>
  <c r="K48" i="6"/>
  <c r="K21" i="6"/>
  <c r="K23" i="3"/>
  <c r="K24" i="5"/>
  <c r="K61" i="3"/>
  <c r="K54" i="4"/>
  <c r="K39" i="5"/>
  <c r="K47" i="5"/>
  <c r="L74" i="7" l="1"/>
  <c r="L70" i="7"/>
  <c r="L66" i="7"/>
  <c r="L52" i="7"/>
  <c r="L50" i="7"/>
  <c r="L48" i="7"/>
  <c r="L41" i="7"/>
  <c r="L35" i="7"/>
  <c r="L29" i="7"/>
  <c r="L48" i="12"/>
  <c r="L44" i="12"/>
  <c r="L42" i="12"/>
  <c r="L39" i="12"/>
  <c r="K32" i="12"/>
  <c r="L21" i="12"/>
  <c r="L69" i="11"/>
  <c r="L64" i="11"/>
  <c r="L59" i="11"/>
  <c r="L57" i="11"/>
  <c r="L53" i="11"/>
  <c r="K37" i="11"/>
  <c r="L46" i="10"/>
  <c r="L42" i="10"/>
  <c r="L36" i="10"/>
  <c r="L28" i="10"/>
  <c r="L24" i="10"/>
  <c r="L57" i="9"/>
  <c r="L53" i="9"/>
  <c r="L52" i="9"/>
  <c r="L50" i="9"/>
  <c r="L35" i="9"/>
  <c r="L31" i="9"/>
  <c r="K31" i="9"/>
  <c r="K29" i="9"/>
  <c r="L21" i="9"/>
  <c r="L22" i="9"/>
  <c r="L50" i="6"/>
  <c r="L48" i="6"/>
  <c r="L44" i="6"/>
  <c r="L43" i="6"/>
  <c r="K41" i="6"/>
  <c r="K34" i="6"/>
  <c r="L34" i="6"/>
  <c r="L28" i="6"/>
  <c r="L49" i="5"/>
  <c r="L43" i="5"/>
  <c r="L38" i="5"/>
  <c r="L30" i="5"/>
  <c r="L24" i="5"/>
  <c r="L27" i="5"/>
  <c r="K27" i="5"/>
  <c r="K25" i="5"/>
  <c r="L20" i="5"/>
  <c r="L53" i="4"/>
  <c r="K53" i="4"/>
  <c r="L55" i="4"/>
  <c r="L54" i="4"/>
  <c r="L41" i="4"/>
  <c r="L31" i="4"/>
  <c r="K32" i="4"/>
  <c r="K30" i="4"/>
  <c r="L27" i="4"/>
  <c r="L24" i="4"/>
  <c r="L23" i="4"/>
  <c r="L22" i="4"/>
  <c r="L56" i="3"/>
  <c r="L50" i="3"/>
  <c r="L48" i="3"/>
  <c r="L44" i="3"/>
  <c r="L27" i="3"/>
  <c r="L22" i="3"/>
  <c r="L43" i="2"/>
  <c r="L31" i="2"/>
  <c r="L24" i="2"/>
  <c r="L69" i="7"/>
  <c r="L65" i="7"/>
  <c r="L60" i="7"/>
  <c r="L59" i="7"/>
  <c r="L58" i="7"/>
  <c r="L56" i="7"/>
  <c r="L51" i="7"/>
  <c r="L49" i="7"/>
  <c r="L32" i="7"/>
  <c r="L43" i="12"/>
  <c r="L40" i="12"/>
  <c r="L22" i="12"/>
  <c r="K30" i="12"/>
  <c r="F30" i="12"/>
  <c r="L30" i="12" s="1"/>
  <c r="K19" i="12"/>
  <c r="L47" i="11"/>
  <c r="L43" i="11"/>
  <c r="L39" i="11"/>
  <c r="L34" i="11"/>
  <c r="L29" i="11"/>
  <c r="L28" i="11"/>
  <c r="L27" i="11"/>
  <c r="K26" i="11"/>
  <c r="L53" i="10"/>
  <c r="L43" i="10"/>
  <c r="L41" i="10"/>
  <c r="L38" i="10"/>
  <c r="L31" i="10"/>
  <c r="L30" i="10"/>
  <c r="L23" i="10"/>
  <c r="L21" i="10"/>
  <c r="L33" i="9"/>
  <c r="L32" i="9"/>
  <c r="L30" i="9"/>
  <c r="J61" i="9"/>
  <c r="L24" i="9"/>
  <c r="L29" i="9"/>
  <c r="L60" i="6"/>
  <c r="L59" i="6"/>
  <c r="L41" i="6"/>
  <c r="L36" i="6"/>
  <c r="L32" i="6"/>
  <c r="L40" i="6"/>
  <c r="L36" i="5"/>
  <c r="L32" i="5"/>
  <c r="L31" i="5"/>
  <c r="K36" i="5"/>
  <c r="L25" i="5"/>
  <c r="L61" i="4"/>
  <c r="L56" i="4"/>
  <c r="L52" i="4"/>
  <c r="L33" i="4"/>
  <c r="L30" i="4"/>
  <c r="L45" i="3"/>
  <c r="L39" i="3"/>
  <c r="K39" i="3"/>
  <c r="L29" i="3"/>
  <c r="L24" i="3"/>
  <c r="L35" i="2"/>
  <c r="L34" i="2"/>
  <c r="L29" i="2"/>
  <c r="L27" i="2"/>
  <c r="K27" i="2"/>
  <c r="J54" i="10"/>
  <c r="L61" i="7"/>
  <c r="L40" i="3"/>
  <c r="L61" i="6"/>
  <c r="L26" i="6"/>
  <c r="L26" i="10"/>
  <c r="L49" i="12"/>
  <c r="L47" i="7"/>
  <c r="L31" i="7"/>
  <c r="L45" i="2"/>
  <c r="L49" i="3"/>
  <c r="L21" i="3"/>
  <c r="L36" i="2"/>
  <c r="K22" i="11"/>
  <c r="K39" i="12"/>
  <c r="K32" i="7"/>
  <c r="K47" i="6"/>
  <c r="K41" i="10"/>
  <c r="K21" i="3"/>
  <c r="F25" i="7"/>
  <c r="L25" i="7" s="1"/>
  <c r="K28" i="6"/>
  <c r="K21" i="10"/>
  <c r="K26" i="10"/>
  <c r="K57" i="7"/>
  <c r="K61" i="7"/>
  <c r="L30" i="6"/>
  <c r="L22" i="6"/>
  <c r="L23" i="9"/>
  <c r="F37" i="6"/>
  <c r="L37" i="6" s="1"/>
  <c r="K37" i="6"/>
  <c r="K33" i="6"/>
  <c r="J29" i="12"/>
  <c r="L29" i="12" s="1"/>
  <c r="K29" i="12"/>
  <c r="J46" i="3"/>
  <c r="L46" i="3" s="1"/>
  <c r="J53" i="5"/>
  <c r="F29" i="4"/>
  <c r="L29" i="4" s="1"/>
  <c r="K29" i="4"/>
  <c r="J24" i="6"/>
  <c r="J65" i="6" s="1"/>
  <c r="L28" i="9"/>
  <c r="F61" i="9"/>
  <c r="K61" i="6"/>
  <c r="K22" i="3"/>
  <c r="K50" i="3"/>
  <c r="K40" i="3"/>
  <c r="K42" i="10"/>
  <c r="K23" i="2"/>
  <c r="J24" i="11"/>
  <c r="L24" i="11" s="1"/>
  <c r="K32" i="2"/>
  <c r="K22" i="10"/>
  <c r="K28" i="10"/>
  <c r="K20" i="12"/>
  <c r="K48" i="7"/>
  <c r="K52" i="7"/>
  <c r="K63" i="7"/>
  <c r="J58" i="3"/>
  <c r="L58" i="3" s="1"/>
  <c r="F25" i="3"/>
  <c r="L25" i="3" s="1"/>
  <c r="F52" i="6"/>
  <c r="L52" i="6" s="1"/>
  <c r="K52" i="6"/>
  <c r="L25" i="6"/>
  <c r="L49" i="6"/>
  <c r="F32" i="10"/>
  <c r="L32" i="10" s="1"/>
  <c r="K32" i="10"/>
  <c r="J36" i="7"/>
  <c r="L36" i="7" s="1"/>
  <c r="K36" i="7"/>
  <c r="J68" i="4"/>
  <c r="L32" i="12"/>
  <c r="K51" i="6"/>
  <c r="F51" i="6"/>
  <c r="L51" i="6" s="1"/>
  <c r="F53" i="6"/>
  <c r="L53" i="6" s="1"/>
  <c r="K53" i="6"/>
  <c r="F30" i="7"/>
  <c r="L30" i="7" s="1"/>
  <c r="K30" i="7"/>
  <c r="F33" i="11"/>
  <c r="L33" i="11" s="1"/>
  <c r="K33" i="11"/>
  <c r="J52" i="12"/>
  <c r="J50" i="2"/>
  <c r="F43" i="7"/>
  <c r="L43" i="7" s="1"/>
  <c r="K43" i="7"/>
  <c r="F38" i="7"/>
  <c r="L38" i="7" s="1"/>
  <c r="K38" i="7"/>
  <c r="F62" i="3"/>
  <c r="K60" i="6"/>
  <c r="K45" i="3"/>
  <c r="K29" i="7"/>
  <c r="K49" i="3"/>
  <c r="K50" i="7"/>
  <c r="K56" i="7"/>
  <c r="K60" i="7"/>
  <c r="K65" i="7"/>
  <c r="L28" i="7"/>
  <c r="L22" i="2"/>
  <c r="L20" i="10"/>
  <c r="K44" i="12"/>
  <c r="L19" i="12"/>
  <c r="K36" i="3"/>
  <c r="K50" i="6"/>
  <c r="L34" i="10"/>
  <c r="L36" i="12"/>
  <c r="F68" i="7"/>
  <c r="L68" i="7" s="1"/>
  <c r="K68" i="7"/>
  <c r="F44" i="11"/>
  <c r="L44" i="11" s="1"/>
  <c r="K44" i="11"/>
  <c r="F68" i="4"/>
  <c r="F35" i="12"/>
  <c r="L35" i="12" s="1"/>
  <c r="K35" i="12"/>
  <c r="L33" i="6"/>
  <c r="K48" i="11"/>
  <c r="F48" i="11"/>
  <c r="L48" i="11" s="1"/>
  <c r="L38" i="11"/>
  <c r="K35" i="3"/>
  <c r="K37" i="3"/>
  <c r="K38" i="6"/>
  <c r="K49" i="6"/>
  <c r="K33" i="10"/>
  <c r="L21" i="6"/>
  <c r="F45" i="6"/>
  <c r="L45" i="6" s="1"/>
  <c r="K45" i="6"/>
  <c r="J72" i="11"/>
  <c r="K24" i="12"/>
  <c r="L51" i="11"/>
  <c r="F67" i="7"/>
  <c r="L67" i="7" s="1"/>
  <c r="F26" i="12"/>
  <c r="L26" i="12" s="1"/>
  <c r="F50" i="2"/>
  <c r="L36" i="11"/>
  <c r="K31" i="10"/>
  <c r="L61" i="11"/>
  <c r="F53" i="5"/>
  <c r="L68" i="11"/>
  <c r="L55" i="11"/>
  <c r="L41" i="11"/>
  <c r="L37" i="11"/>
  <c r="L26" i="11"/>
  <c r="L66" i="11"/>
  <c r="K55" i="6"/>
  <c r="K74" i="7"/>
  <c r="F72" i="11" l="1"/>
  <c r="L61" i="9"/>
  <c r="L24" i="6"/>
  <c r="L53" i="5"/>
  <c r="L68" i="4"/>
  <c r="L50" i="2"/>
  <c r="L65" i="6"/>
  <c r="L79" i="7"/>
  <c r="F54" i="10"/>
  <c r="J79" i="7"/>
  <c r="F65" i="6"/>
  <c r="L54" i="10"/>
  <c r="J62" i="3"/>
  <c r="F79" i="7"/>
  <c r="L72" i="11"/>
  <c r="F52" i="12"/>
  <c r="L52" i="12"/>
  <c r="L62" i="3"/>
  <c r="J83" i="7" l="1"/>
  <c r="J84" i="7" s="1"/>
  <c r="F83" i="7"/>
  <c r="F84" i="7" s="1"/>
</calcChain>
</file>

<file path=xl/sharedStrings.xml><?xml version="1.0" encoding="utf-8"?>
<sst xmlns="http://schemas.openxmlformats.org/spreadsheetml/2006/main" count="619" uniqueCount="152">
  <si>
    <t>"Утверждаю"</t>
  </si>
  <si>
    <t>МЕНЮ</t>
  </si>
  <si>
    <t>"_____"________________2018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</si>
  <si>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</si>
  <si>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</si>
  <si>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</si>
  <si>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</si>
  <si>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</si>
  <si>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</si>
  <si>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</si>
  <si>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</si>
  <si>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</si>
  <si>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</si>
  <si>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</si>
  <si>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</si>
  <si>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</si>
  <si>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</si>
  <si>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</si>
  <si>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</si>
  <si>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</si>
  <si>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Макаронные изделия отварные</t>
  </si>
  <si>
    <t>Макароны</t>
  </si>
  <si>
    <t>Масло сливочное</t>
  </si>
  <si>
    <t xml:space="preserve">норма возр.гр 7-10 лет </t>
  </si>
  <si>
    <t>молоко</t>
  </si>
  <si>
    <t>масло сливочное</t>
  </si>
  <si>
    <t>сахар</t>
  </si>
  <si>
    <t>Сметана</t>
  </si>
  <si>
    <t>Мука пшеничная</t>
  </si>
  <si>
    <t>Картофельное пюре</t>
  </si>
  <si>
    <t>Компот из сухофруктов</t>
  </si>
  <si>
    <t>Картофель</t>
  </si>
  <si>
    <t>Молоко</t>
  </si>
  <si>
    <t>Сухофрукты</t>
  </si>
  <si>
    <t>Сахар</t>
  </si>
  <si>
    <t>минтай</t>
  </si>
  <si>
    <t>масло растительное</t>
  </si>
  <si>
    <t>соль</t>
  </si>
  <si>
    <t>Слойка с яблоком</t>
  </si>
  <si>
    <t>Соус томатный</t>
  </si>
  <si>
    <t>Морковь</t>
  </si>
  <si>
    <t>Лук</t>
  </si>
  <si>
    <t>Томат паста</t>
  </si>
  <si>
    <t>Каша гречневая рассыпчатая</t>
  </si>
  <si>
    <t>Печень говяжья</t>
  </si>
  <si>
    <t>Масло растительное</t>
  </si>
  <si>
    <t xml:space="preserve">Мука </t>
  </si>
  <si>
    <t>Сосиски отварные</t>
  </si>
  <si>
    <t>150/5</t>
  </si>
  <si>
    <t>картофель</t>
  </si>
  <si>
    <t>морковь</t>
  </si>
  <si>
    <t>лук</t>
  </si>
  <si>
    <t>Рыба, тушенная в томате с овощами</t>
  </si>
  <si>
    <t>томат-паста</t>
  </si>
  <si>
    <t>говядина</t>
  </si>
  <si>
    <t>сухари панировочные</t>
  </si>
  <si>
    <t>Напиток из плодов шиповника</t>
  </si>
  <si>
    <t>шиповник</t>
  </si>
  <si>
    <t>Жаркое по-домашнему</t>
  </si>
  <si>
    <t>томат паста</t>
  </si>
  <si>
    <t>Кофейный напиток</t>
  </si>
  <si>
    <t>кофейный напиток</t>
  </si>
  <si>
    <t>Куры</t>
  </si>
  <si>
    <t>Соль</t>
  </si>
  <si>
    <t>Яйцо</t>
  </si>
  <si>
    <t>Мука</t>
  </si>
  <si>
    <t>Плов из курицы</t>
  </si>
  <si>
    <t>Рис</t>
  </si>
  <si>
    <t>Томат-паста</t>
  </si>
  <si>
    <t>Сухари панировочные</t>
  </si>
  <si>
    <t>Капуста тушеная</t>
  </si>
  <si>
    <t>Капуста</t>
  </si>
  <si>
    <t>180/6</t>
  </si>
  <si>
    <t>Котлета (мясная)</t>
  </si>
  <si>
    <t>хлеб</t>
  </si>
  <si>
    <t>Гуляш</t>
  </si>
  <si>
    <t>50/50</t>
  </si>
  <si>
    <t>мука</t>
  </si>
  <si>
    <t>Печень по-строгановски</t>
  </si>
  <si>
    <t>80/50</t>
  </si>
  <si>
    <t>100/60</t>
  </si>
  <si>
    <t>Яйца</t>
  </si>
  <si>
    <t>Яблоки</t>
  </si>
  <si>
    <t>Кислота лимонная</t>
  </si>
  <si>
    <t>Крупа рисовая</t>
  </si>
  <si>
    <t>Хлеб</t>
  </si>
  <si>
    <t>Сок</t>
  </si>
  <si>
    <t>Котлета рыбная</t>
  </si>
  <si>
    <t>Минтай</t>
  </si>
  <si>
    <t>150/3</t>
  </si>
  <si>
    <t>180/4</t>
  </si>
  <si>
    <t>Соус белый основной</t>
  </si>
  <si>
    <t>Тефтели из говядины</t>
  </si>
  <si>
    <t>Говядина</t>
  </si>
  <si>
    <t>Салат из моркови</t>
  </si>
  <si>
    <t>Суп картофельный с бобовыми с мясом</t>
  </si>
  <si>
    <t>80/4</t>
  </si>
  <si>
    <t>100/5</t>
  </si>
  <si>
    <t>Хлеб ржано-пшеничный</t>
  </si>
  <si>
    <t>Мясо говядина</t>
  </si>
  <si>
    <t>Горох</t>
  </si>
  <si>
    <t>Салат из белокачанной капусты</t>
  </si>
  <si>
    <t>Суп картофельный с крупой</t>
  </si>
  <si>
    <t>Капуста белокачанная</t>
  </si>
  <si>
    <t>Лимонная кислота</t>
  </si>
  <si>
    <t>Хлеб ржано - пшеничный</t>
  </si>
  <si>
    <t>Салат "Студенческий"</t>
  </si>
  <si>
    <t>Суп картофельный с макаронными изделиями</t>
  </si>
  <si>
    <t>Горошек зеленый консерв.</t>
  </si>
  <si>
    <t>Макаронные изделия</t>
  </si>
  <si>
    <t>Салат из свеклы с растительным маслом</t>
  </si>
  <si>
    <t>Суп картофельный с клецками</t>
  </si>
  <si>
    <t>Свекла</t>
  </si>
  <si>
    <t>Салат "Здоровье"</t>
  </si>
  <si>
    <t>Рассольник ленинградский с курицей</t>
  </si>
  <si>
    <t>Рагу из овощей</t>
  </si>
  <si>
    <t>Крупа перловая</t>
  </si>
  <si>
    <t>Огурцы консерв.</t>
  </si>
  <si>
    <t>Соус</t>
  </si>
  <si>
    <t>Салат с сыром</t>
  </si>
  <si>
    <t>Щи из свежей капусты с картофелем</t>
  </si>
  <si>
    <t>Горошек консервированный</t>
  </si>
  <si>
    <t>Сыр</t>
  </si>
  <si>
    <t>крупа гречневая</t>
  </si>
  <si>
    <t>Салат витаминный</t>
  </si>
  <si>
    <t>Уха рыбацкая</t>
  </si>
  <si>
    <t>Горбуша</t>
  </si>
  <si>
    <t>Салат картофельный с зеленым горошком</t>
  </si>
  <si>
    <t>Борщ с капустой и картофелем</t>
  </si>
  <si>
    <t>Горошек консерв.</t>
  </si>
  <si>
    <t>Салат "Степной"</t>
  </si>
  <si>
    <t>Суп картофельный с лапшой домашней</t>
  </si>
  <si>
    <t>Огурцы консервированные</t>
  </si>
  <si>
    <t>Сельдь с луком</t>
  </si>
  <si>
    <t>35/7</t>
  </si>
  <si>
    <t>45/10</t>
  </si>
  <si>
    <t>Сельдь</t>
  </si>
  <si>
    <t>или горбуша</t>
  </si>
  <si>
    <t>Хлеб пшеничный</t>
  </si>
  <si>
    <t>180/5</t>
  </si>
  <si>
    <t>230/10</t>
  </si>
  <si>
    <t>180/7</t>
  </si>
  <si>
    <t>Шиповник</t>
  </si>
  <si>
    <t>180/20</t>
  </si>
  <si>
    <t>200/30</t>
  </si>
  <si>
    <t>Компот из свежих ягод</t>
  </si>
  <si>
    <t>Свежемороженая ягода</t>
  </si>
  <si>
    <t>240/10</t>
  </si>
  <si>
    <t>Компот из свежих плодов</t>
  </si>
  <si>
    <t>Картофель отварной</t>
  </si>
  <si>
    <t>многодет.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</si>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</sst>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#,##0.0000"/>
    <numFmt numFmtId="167" formatCode="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1" xfId="0" applyBorder="1"/>
    <xf numFmtId="0" fontId="0" fillId="0" borderId="0" xfId="0" applyBorder="1"/>
    <xf numFmtId="0" fontId="8" fillId="0" borderId="0" xfId="0" applyFont="1" applyBorder="1"/>
    <xf numFmtId="0" fontId="7" fillId="0" borderId="0" xfId="0" applyFont="1" applyBorder="1"/>
    <xf numFmtId="49" fontId="0" fillId="0" borderId="1" xfId="0" applyNumberFormat="1" applyBorder="1"/>
    <xf numFmtId="0" fontId="0" fillId="0" borderId="0" xfId="0" applyFont="1"/>
    <xf numFmtId="49" fontId="0" fillId="0" borderId="0" xfId="0" applyNumberFormat="1" applyBorder="1"/>
    <xf numFmtId="0" fontId="0" fillId="0" borderId="0" xfId="0" applyAlignment="1"/>
    <xf numFmtId="0" fontId="8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8" fillId="2" borderId="1" xfId="0" applyNumberFormat="1" applyFont="1" applyFill="1" applyBorder="1"/>
    <xf numFmtId="4" fontId="8" fillId="2" borderId="1" xfId="0" applyNumberFormat="1" applyFont="1" applyFill="1" applyBorder="1"/>
    <xf numFmtId="0" fontId="9" fillId="3" borderId="2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/>
    <xf numFmtId="4" fontId="10" fillId="3" borderId="1" xfId="0" applyNumberFormat="1" applyFont="1" applyFill="1" applyBorder="1"/>
    <xf numFmtId="0" fontId="10" fillId="3" borderId="1" xfId="0" applyFont="1" applyFill="1" applyBorder="1"/>
    <xf numFmtId="165" fontId="9" fillId="3" borderId="1" xfId="0" applyNumberFormat="1" applyFont="1" applyFill="1" applyBorder="1"/>
    <xf numFmtId="0" fontId="9" fillId="3" borderId="1" xfId="0" applyFont="1" applyFill="1" applyBorder="1"/>
    <xf numFmtId="4" fontId="9" fillId="3" borderId="1" xfId="0" applyNumberFormat="1" applyFont="1" applyFill="1" applyBorder="1"/>
    <xf numFmtId="0" fontId="8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4" fontId="0" fillId="4" borderId="3" xfId="0" applyNumberFormat="1" applyFill="1" applyBorder="1" applyAlignment="1"/>
    <xf numFmtId="165" fontId="10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4" fontId="7" fillId="2" borderId="1" xfId="0" applyNumberFormat="1" applyFont="1" applyFill="1" applyBorder="1"/>
    <xf numFmtId="165" fontId="14" fillId="3" borderId="1" xfId="0" applyNumberFormat="1" applyFont="1" applyFill="1" applyBorder="1"/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2" fontId="14" fillId="3" borderId="1" xfId="0" applyNumberFormat="1" applyFont="1" applyFill="1" applyBorder="1"/>
    <xf numFmtId="2" fontId="10" fillId="3" borderId="1" xfId="0" applyNumberFormat="1" applyFont="1" applyFill="1" applyBorder="1"/>
    <xf numFmtId="4" fontId="0" fillId="3" borderId="1" xfId="0" applyNumberFormat="1" applyFill="1" applyBorder="1"/>
    <xf numFmtId="0" fontId="13" fillId="0" borderId="1" xfId="0" applyFont="1" applyBorder="1" applyAlignment="1">
      <alignment horizontal="center" wrapText="1"/>
    </xf>
    <xf numFmtId="165" fontId="10" fillId="3" borderId="4" xfId="0" applyNumberFormat="1" applyFont="1" applyFill="1" applyBorder="1"/>
    <xf numFmtId="165" fontId="13" fillId="3" borderId="1" xfId="0" applyNumberFormat="1" applyFont="1" applyFill="1" applyBorder="1" applyAlignment="1">
      <alignment horizontal="center" wrapText="1"/>
    </xf>
    <xf numFmtId="0" fontId="0" fillId="4" borderId="5" xfId="0" applyFill="1" applyBorder="1" applyAlignment="1"/>
    <xf numFmtId="165" fontId="0" fillId="4" borderId="1" xfId="0" applyNumberFormat="1" applyFont="1" applyFill="1" applyBorder="1"/>
    <xf numFmtId="165" fontId="13" fillId="3" borderId="1" xfId="0" applyNumberFormat="1" applyFont="1" applyFill="1" applyBorder="1" applyAlignment="1">
      <alignment wrapText="1"/>
    </xf>
    <xf numFmtId="165" fontId="10" fillId="3" borderId="1" xfId="0" applyNumberFormat="1" applyFont="1" applyFill="1" applyBorder="1" applyAlignment="1"/>
    <xf numFmtId="164" fontId="0" fillId="4" borderId="5" xfId="0" applyNumberFormat="1" applyFill="1" applyBorder="1" applyAlignment="1"/>
    <xf numFmtId="0" fontId="0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4" fontId="0" fillId="0" borderId="0" xfId="0" applyNumberFormat="1" applyFill="1" applyBorder="1"/>
    <xf numFmtId="165" fontId="13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/>
    <xf numFmtId="4" fontId="10" fillId="0" borderId="0" xfId="0" applyNumberFormat="1" applyFont="1" applyFill="1" applyBorder="1"/>
    <xf numFmtId="165" fontId="0" fillId="0" borderId="0" xfId="0" applyNumberFormat="1" applyFill="1" applyBorder="1"/>
    <xf numFmtId="165" fontId="10" fillId="0" borderId="0" xfId="0" applyNumberFormat="1" applyFont="1" applyFill="1" applyBorder="1" applyAlignment="1"/>
    <xf numFmtId="2" fontId="10" fillId="0" borderId="0" xfId="0" applyNumberFormat="1" applyFont="1" applyFill="1" applyBorder="1"/>
    <xf numFmtId="164" fontId="0" fillId="0" borderId="0" xfId="0" applyNumberFormat="1" applyFont="1" applyFill="1" applyBorder="1"/>
    <xf numFmtId="4" fontId="0" fillId="0" borderId="0" xfId="0" applyNumberFormat="1" applyFont="1" applyFill="1" applyBorder="1"/>
    <xf numFmtId="165" fontId="0" fillId="0" borderId="0" xfId="0" applyNumberFormat="1" applyFont="1" applyFill="1" applyBorder="1"/>
    <xf numFmtId="4" fontId="0" fillId="0" borderId="0" xfId="0" applyNumberFormat="1" applyFill="1" applyBorder="1" applyAlignment="1"/>
    <xf numFmtId="164" fontId="0" fillId="0" borderId="0" xfId="0" applyNumberFormat="1" applyFill="1" applyBorder="1" applyAlignment="1"/>
    <xf numFmtId="164" fontId="8" fillId="0" borderId="0" xfId="0" applyNumberFormat="1" applyFont="1" applyFill="1" applyBorder="1"/>
    <xf numFmtId="4" fontId="8" fillId="0" borderId="0" xfId="0" applyNumberFormat="1" applyFont="1" applyFill="1" applyBorder="1"/>
    <xf numFmtId="165" fontId="9" fillId="0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/>
    <xf numFmtId="0" fontId="13" fillId="0" borderId="7" xfId="0" applyFont="1" applyBorder="1" applyAlignment="1">
      <alignment horizontal="center" wrapText="1"/>
    </xf>
    <xf numFmtId="4" fontId="0" fillId="0" borderId="0" xfId="0" applyNumberFormat="1"/>
    <xf numFmtId="0" fontId="8" fillId="0" borderId="8" xfId="0" applyFont="1" applyBorder="1"/>
    <xf numFmtId="166" fontId="0" fillId="2" borderId="1" xfId="0" applyNumberFormat="1" applyFill="1" applyBorder="1"/>
    <xf numFmtId="164" fontId="6" fillId="2" borderId="1" xfId="0" applyNumberFormat="1" applyFont="1" applyFill="1" applyBorder="1"/>
    <xf numFmtId="4" fontId="6" fillId="2" borderId="1" xfId="0" applyNumberFormat="1" applyFont="1" applyFill="1" applyBorder="1"/>
    <xf numFmtId="0" fontId="8" fillId="0" borderId="0" xfId="0" applyFont="1" applyFill="1" applyBorder="1"/>
    <xf numFmtId="0" fontId="0" fillId="0" borderId="9" xfId="0" applyBorder="1" applyAlignment="1">
      <alignment horizontal="center"/>
    </xf>
    <xf numFmtId="0" fontId="8" fillId="0" borderId="10" xfId="0" applyFont="1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8" fillId="0" borderId="11" xfId="0" applyFont="1" applyBorder="1"/>
    <xf numFmtId="0" fontId="16" fillId="0" borderId="0" xfId="0" applyFont="1"/>
    <xf numFmtId="0" fontId="13" fillId="0" borderId="1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/>
    <xf numFmtId="167" fontId="10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4" fillId="2" borderId="1" xfId="0" applyNumberFormat="1" applyFont="1" applyFill="1" applyBorder="1"/>
    <xf numFmtId="4" fontId="4" fillId="2" borderId="1" xfId="0" applyNumberFormat="1" applyFont="1" applyFill="1" applyBorder="1"/>
    <xf numFmtId="165" fontId="16" fillId="4" borderId="1" xfId="0" applyNumberFormat="1" applyFont="1" applyFill="1" applyBorder="1"/>
    <xf numFmtId="0" fontId="4" fillId="2" borderId="7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right" vertical="center" wrapText="1"/>
    </xf>
    <xf numFmtId="0" fontId="16" fillId="4" borderId="7" xfId="0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2" fontId="4" fillId="2" borderId="7" xfId="0" applyNumberFormat="1" applyFont="1" applyFill="1" applyBorder="1" applyAlignment="1">
      <alignment horizontal="right" vertical="center" wrapText="1"/>
    </xf>
    <xf numFmtId="2" fontId="10" fillId="3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/>
    </xf>
    <xf numFmtId="165" fontId="13" fillId="3" borderId="1" xfId="0" applyNumberFormat="1" applyFont="1" applyFill="1" applyBorder="1" applyAlignment="1">
      <alignment horizontal="right" wrapText="1"/>
    </xf>
    <xf numFmtId="165" fontId="10" fillId="3" borderId="4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165" fontId="16" fillId="4" borderId="1" xfId="0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3" fillId="2" borderId="7" xfId="0" applyNumberFormat="1" applyFont="1" applyFill="1" applyBorder="1" applyAlignment="1">
      <alignment horizontal="right" vertical="center" wrapText="1"/>
    </xf>
    <xf numFmtId="2" fontId="16" fillId="2" borderId="7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4" fontId="0" fillId="4" borderId="5" xfId="0" applyNumberFormat="1" applyFill="1" applyBorder="1" applyAlignment="1"/>
    <xf numFmtId="164" fontId="2" fillId="2" borderId="1" xfId="0" applyNumberFormat="1" applyFont="1" applyFill="1" applyBorder="1"/>
    <xf numFmtId="4" fontId="2" fillId="2" borderId="1" xfId="0" applyNumberFormat="1" applyFont="1" applyFill="1" applyBorder="1"/>
    <xf numFmtId="4" fontId="16" fillId="4" borderId="3" xfId="0" applyNumberFormat="1" applyFont="1" applyFill="1" applyBorder="1" applyAlignment="1"/>
    <xf numFmtId="0" fontId="16" fillId="4" borderId="5" xfId="0" applyFont="1" applyFill="1" applyBorder="1" applyAlignment="1"/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165" fontId="10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4" fontId="1" fillId="2" borderId="1" xfId="0" applyNumberFormat="1" applyFont="1" applyFill="1" applyBorder="1"/>
    <xf numFmtId="0" fontId="13" fillId="0" borderId="9" xfId="0" applyFont="1" applyBorder="1" applyAlignment="1">
      <alignment horizontal="center"/>
    </xf>
    <xf numFmtId="167" fontId="13" fillId="3" borderId="1" xfId="0" applyNumberFormat="1" applyFont="1" applyFill="1" applyBorder="1" applyAlignment="1">
      <alignment horizontal="right" wrapText="1"/>
    </xf>
    <xf numFmtId="167" fontId="13" fillId="3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Font="1"/>
    <xf numFmtId="0" fontId="13" fillId="0" borderId="6" xfId="0" applyFont="1" applyBorder="1" applyAlignment="1">
      <alignment wrapText="1"/>
    </xf>
    <xf numFmtId="0" fontId="0" fillId="0" borderId="4" xfId="0" applyBorder="1" applyAlignment="1"/>
    <xf numFmtId="0" fontId="11" fillId="0" borderId="0" xfId="0" applyFont="1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0" fillId="0" borderId="4" xfId="0" applyFill="1" applyBorder="1" applyAlignment="1"/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13" fillId="0" borderId="6" xfId="0" applyFont="1" applyBorder="1" applyAlignment="1"/>
    <xf numFmtId="0" fontId="13" fillId="0" borderId="4" xfId="0" applyFont="1" applyBorder="1" applyAlignment="1"/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8" fillId="0" borderId="24" xfId="0" applyFont="1" applyBorder="1" applyAlignment="1"/>
    <xf numFmtId="0" fontId="0" fillId="0" borderId="25" xfId="0" applyBorder="1" applyAlignment="1"/>
    <xf numFmtId="0" fontId="0" fillId="0" borderId="2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4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8" fillId="4" borderId="3" xfId="0" applyNumberFormat="1" applyFont="1" applyFill="1" applyBorder="1" applyAlignment="1"/>
    <xf numFmtId="0" fontId="8" fillId="0" borderId="0" xfId="0" applyFont="1" applyBorder="1" applyAlignment="1">
      <alignment vertical="center" wrapText="1"/>
    </xf>
    <xf numFmtId="4" fontId="16" fillId="4" borderId="3" xfId="0" applyNumberFormat="1" applyFont="1" applyFill="1" applyBorder="1" applyAlignment="1"/>
    <xf numFmtId="0" fontId="16" fillId="4" borderId="5" xfId="0" applyFont="1" applyFill="1" applyBorder="1" applyAlignment="1"/>
    <xf numFmtId="0" fontId="4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8" fillId="4" borderId="5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/>
    <xf numFmtId="0" fontId="8" fillId="0" borderId="25" xfId="0" applyFont="1" applyBorder="1" applyAlignment="1"/>
    <xf numFmtId="2" fontId="0" fillId="4" borderId="3" xfId="0" applyNumberFormat="1" applyFill="1" applyBorder="1" applyAlignment="1"/>
    <xf numFmtId="2" fontId="0" fillId="0" borderId="5" xfId="0" applyNumberFormat="1" applyBorder="1" applyAlignment="1"/>
    <xf numFmtId="0" fontId="7" fillId="0" borderId="2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0" fillId="0" borderId="21" xfId="0" applyFont="1" applyBorder="1" applyAlignment="1">
      <alignment horizontal="left" vertical="center" wrapText="1"/>
    </xf>
    <xf numFmtId="2" fontId="16" fillId="4" borderId="3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13" fillId="0" borderId="6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4" fillId="0" borderId="6" xfId="0" applyNumberFormat="1" applyFon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4" borderId="3" xfId="0" applyNumberFormat="1" applyFont="1" applyFill="1" applyBorder="1" applyAlignment="1"/>
    <xf numFmtId="0" fontId="0" fillId="0" borderId="5" xfId="0" applyBorder="1" applyAlignment="1"/>
    <xf numFmtId="0" fontId="0" fillId="4" borderId="5" xfId="0" applyFont="1" applyFill="1" applyBorder="1" applyAlignment="1"/>
    <xf numFmtId="0" fontId="0" fillId="0" borderId="5" xfId="0" applyNumberFormat="1" applyBorder="1" applyAlignment="1"/>
    <xf numFmtId="0" fontId="0" fillId="0" borderId="4" xfId="0" applyBorder="1" applyAlignment="1">
      <alignment horizontal="left" vertical="center" wrapText="1"/>
    </xf>
    <xf numFmtId="164" fontId="0" fillId="4" borderId="3" xfId="0" applyNumberFormat="1" applyFill="1" applyBorder="1" applyAlignment="1"/>
    <xf numFmtId="0" fontId="16" fillId="4" borderId="3" xfId="0" applyFont="1" applyFill="1" applyBorder="1" applyAlignment="1">
      <alignment horizontal="right" vertical="center" wrapText="1"/>
    </xf>
    <xf numFmtId="4" fontId="16" fillId="4" borderId="3" xfId="0" applyNumberFormat="1" applyFont="1" applyFill="1" applyBorder="1" applyAlignment="1">
      <alignment horizontal="right"/>
    </xf>
    <xf numFmtId="0" fontId="16" fillId="4" borderId="5" xfId="0" applyFont="1" applyFill="1" applyBorder="1" applyAlignment="1">
      <alignment horizontal="right"/>
    </xf>
    <xf numFmtId="0" fontId="13" fillId="0" borderId="2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  <xf numFmtId="0" fontId="0" fillId="0" borderId="0" xfId="0" applyFont="1" applyBorder="1"/>
    <xf numFmtId="0" fontId="0" fillId="0" borderId="0" xfId="0" applyBorder="1"/>
    <xf numFmtId="4" fontId="0" fillId="4" borderId="5" xfId="0" applyNumberFormat="1" applyFill="1" applyBorder="1" applyAlignment="1"/>
    <xf numFmtId="0" fontId="6" fillId="0" borderId="21" xfId="0" applyFont="1" applyBorder="1" applyAlignment="1">
      <alignment horizontal="left" vertical="center" wrapText="1"/>
    </xf>
    <xf numFmtId="2" fontId="0" fillId="0" borderId="6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/>
    </xf>
    <xf numFmtId="0" fontId="13" fillId="0" borderId="21" xfId="0" applyFont="1" applyBorder="1" applyAlignment="1"/>
    <xf numFmtId="0" fontId="13" fillId="0" borderId="1" xfId="0" applyFont="1" applyBorder="1" applyAlignment="1"/>
    <xf numFmtId="0" fontId="0" fillId="0" borderId="6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/>
    </xf>
    <xf numFmtId="0" fontId="8" fillId="0" borderId="18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2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46" workbookViewId="0">
      <selection activeCell="I48" sqref="I48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138" t="s">
        <v>3</v>
      </c>
      <c r="B7" s="139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140"/>
      <c r="B8" s="141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s="85" customFormat="1" ht="15" customHeight="1" x14ac:dyDescent="0.3">
      <c r="A9" s="144" t="s">
        <v>94</v>
      </c>
      <c r="B9" s="145"/>
      <c r="C9" s="82">
        <v>60</v>
      </c>
      <c r="D9" s="83">
        <v>100</v>
      </c>
      <c r="E9" s="84"/>
      <c r="F9" s="84"/>
      <c r="G9" s="84"/>
      <c r="H9" s="84"/>
      <c r="I9" s="84"/>
      <c r="J9" s="84"/>
      <c r="K9" s="84"/>
      <c r="L9" s="84"/>
      <c r="M9" s="84"/>
    </row>
    <row r="10" spans="1:15" ht="33" customHeight="1" x14ac:dyDescent="0.3">
      <c r="A10" s="130" t="s">
        <v>95</v>
      </c>
      <c r="B10" s="131"/>
      <c r="C10" s="33">
        <v>180</v>
      </c>
      <c r="D10" s="76">
        <v>230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hidden="1" customHeight="1" x14ac:dyDescent="0.3">
      <c r="A11" s="130"/>
      <c r="B11" s="131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 x14ac:dyDescent="0.3">
      <c r="A12" s="130" t="s">
        <v>20</v>
      </c>
      <c r="B12" s="131"/>
      <c r="C12" s="33" t="s">
        <v>48</v>
      </c>
      <c r="D12" s="76" t="s">
        <v>72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30" t="s">
        <v>47</v>
      </c>
      <c r="B13" s="131"/>
      <c r="C13" s="33" t="s">
        <v>96</v>
      </c>
      <c r="D13" s="76" t="s">
        <v>97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customHeight="1" x14ac:dyDescent="0.3">
      <c r="A14" s="130" t="s">
        <v>60</v>
      </c>
      <c r="B14" s="131"/>
      <c r="C14" s="33">
        <v>200</v>
      </c>
      <c r="D14" s="76">
        <v>200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x14ac:dyDescent="0.3">
      <c r="A15" s="130" t="s">
        <v>138</v>
      </c>
      <c r="B15" s="131"/>
      <c r="C15" s="33">
        <v>40</v>
      </c>
      <c r="D15" s="76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x14ac:dyDescent="0.3">
      <c r="A16" s="150" t="s">
        <v>98</v>
      </c>
      <c r="B16" s="151"/>
      <c r="C16" s="33">
        <v>40</v>
      </c>
      <c r="D16" s="123">
        <v>40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thickBot="1" x14ac:dyDescent="0.35">
      <c r="A17" s="156"/>
      <c r="B17" s="157"/>
      <c r="C17" s="71"/>
      <c r="D17" s="7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57.6" x14ac:dyDescent="0.3">
      <c r="A19" s="154" t="s">
        <v>9</v>
      </c>
      <c r="B19" s="155"/>
      <c r="C19" s="9" t="s">
        <v>23</v>
      </c>
      <c r="D19" s="9" t="s">
        <v>17</v>
      </c>
      <c r="E19" s="9" t="s">
        <v>7</v>
      </c>
      <c r="F19" s="9" t="s">
        <v>5</v>
      </c>
      <c r="G19" s="14" t="s">
        <v>18</v>
      </c>
      <c r="H19" s="14" t="s">
        <v>19</v>
      </c>
      <c r="I19" s="14" t="s">
        <v>7</v>
      </c>
      <c r="J19" s="14" t="s">
        <v>5</v>
      </c>
      <c r="K19" s="21" t="s">
        <v>6</v>
      </c>
      <c r="L19" s="152" t="s">
        <v>8</v>
      </c>
      <c r="M19" s="153"/>
    </row>
    <row r="20" spans="1:13" x14ac:dyDescent="0.3">
      <c r="A20" s="158"/>
      <c r="B20" s="159"/>
      <c r="C20" s="10"/>
      <c r="D20" s="10"/>
      <c r="E20" s="11"/>
      <c r="F20" s="11"/>
      <c r="G20" s="35"/>
      <c r="H20" s="34"/>
      <c r="I20" s="32"/>
      <c r="J20" s="16"/>
      <c r="K20" s="22"/>
      <c r="L20" s="148"/>
      <c r="M20" s="149"/>
    </row>
    <row r="21" spans="1:13" x14ac:dyDescent="0.3">
      <c r="A21" s="133"/>
      <c r="B21" s="134"/>
      <c r="C21" s="10"/>
      <c r="D21" s="10"/>
      <c r="E21" s="11"/>
      <c r="F21" s="11"/>
      <c r="G21" s="35"/>
      <c r="H21" s="34"/>
      <c r="I21" s="32"/>
      <c r="J21" s="16"/>
      <c r="K21" s="22"/>
      <c r="L21" s="23"/>
      <c r="M21" s="36"/>
    </row>
    <row r="22" spans="1:13" x14ac:dyDescent="0.3">
      <c r="A22" s="133" t="s">
        <v>40</v>
      </c>
      <c r="B22" s="134"/>
      <c r="C22" s="10">
        <v>6.5000000000000002E-2</v>
      </c>
      <c r="D22" s="10">
        <f>C22*L6</f>
        <v>6.5000000000000002E-2</v>
      </c>
      <c r="E22" s="11">
        <v>40</v>
      </c>
      <c r="F22" s="11">
        <f t="shared" ref="F22:F30" si="0">D22*E22</f>
        <v>2.6</v>
      </c>
      <c r="G22" s="35">
        <v>0.108</v>
      </c>
      <c r="H22" s="34">
        <f>G22*M6</f>
        <v>0.108</v>
      </c>
      <c r="I22" s="32">
        <v>40</v>
      </c>
      <c r="J22" s="16">
        <f t="shared" ref="J22:J30" si="1">H22*I22</f>
        <v>4.32</v>
      </c>
      <c r="K22" s="22">
        <f t="shared" ref="K22:K30" si="2">D22+H22</f>
        <v>0.17299999999999999</v>
      </c>
      <c r="L22" s="148">
        <f>F22+J22</f>
        <v>6.92</v>
      </c>
      <c r="M22" s="149"/>
    </row>
    <row r="23" spans="1:13" x14ac:dyDescent="0.3">
      <c r="A23" s="133" t="s">
        <v>45</v>
      </c>
      <c r="B23" s="134"/>
      <c r="C23" s="10">
        <v>3.0000000000000001E-3</v>
      </c>
      <c r="D23" s="10">
        <f>C23*L6</f>
        <v>3.0000000000000001E-3</v>
      </c>
      <c r="E23" s="11">
        <v>81</v>
      </c>
      <c r="F23" s="11">
        <f t="shared" si="0"/>
        <v>0.24299999999999999</v>
      </c>
      <c r="G23" s="35">
        <v>5.0000000000000001E-3</v>
      </c>
      <c r="H23" s="34">
        <f>G23*M6</f>
        <v>5.0000000000000001E-3</v>
      </c>
      <c r="I23" s="32">
        <v>81</v>
      </c>
      <c r="J23" s="16">
        <f t="shared" si="1"/>
        <v>0.40500000000000003</v>
      </c>
      <c r="K23" s="22">
        <f t="shared" si="2"/>
        <v>8.0000000000000002E-3</v>
      </c>
      <c r="L23" s="148">
        <f>F23+J23</f>
        <v>0.64800000000000002</v>
      </c>
      <c r="M23" s="149"/>
    </row>
    <row r="24" spans="1:13" x14ac:dyDescent="0.3">
      <c r="A24" s="133" t="s">
        <v>34</v>
      </c>
      <c r="B24" s="134"/>
      <c r="C24" s="10">
        <v>6.0000000000000001E-3</v>
      </c>
      <c r="D24" s="10">
        <f>C24*L6</f>
        <v>6.0000000000000001E-3</v>
      </c>
      <c r="E24" s="11">
        <v>48</v>
      </c>
      <c r="F24" s="11">
        <f t="shared" si="0"/>
        <v>0.28800000000000003</v>
      </c>
      <c r="G24" s="35">
        <v>0.01</v>
      </c>
      <c r="H24" s="34">
        <f>G24*M6</f>
        <v>0.01</v>
      </c>
      <c r="I24" s="32">
        <v>48</v>
      </c>
      <c r="J24" s="16">
        <f t="shared" si="1"/>
        <v>0.48</v>
      </c>
      <c r="K24" s="22">
        <f t="shared" si="2"/>
        <v>1.6E-2</v>
      </c>
      <c r="L24" s="148">
        <f>F24+J24</f>
        <v>0.76800000000000002</v>
      </c>
      <c r="M24" s="149"/>
    </row>
    <row r="25" spans="1:13" x14ac:dyDescent="0.3">
      <c r="A25" s="146"/>
      <c r="B25" s="147"/>
      <c r="C25" s="10"/>
      <c r="D25" s="10"/>
      <c r="E25" s="11"/>
      <c r="F25" s="11"/>
      <c r="G25" s="35"/>
      <c r="H25" s="34"/>
      <c r="I25" s="32"/>
      <c r="J25" s="16"/>
      <c r="K25" s="22"/>
      <c r="L25" s="23"/>
      <c r="M25" s="36"/>
    </row>
    <row r="26" spans="1:13" x14ac:dyDescent="0.3">
      <c r="A26" s="133" t="s">
        <v>99</v>
      </c>
      <c r="B26" s="134"/>
      <c r="C26" s="10">
        <v>5.3999999999999999E-2</v>
      </c>
      <c r="D26" s="10">
        <f>C26*L6</f>
        <v>5.3999999999999999E-2</v>
      </c>
      <c r="E26" s="11">
        <v>403</v>
      </c>
      <c r="F26" s="11">
        <f t="shared" si="0"/>
        <v>21.762</v>
      </c>
      <c r="G26" s="35">
        <v>6.5000000000000002E-2</v>
      </c>
      <c r="H26" s="34">
        <f>G26*M6</f>
        <v>6.5000000000000002E-2</v>
      </c>
      <c r="I26" s="32">
        <v>403</v>
      </c>
      <c r="J26" s="16">
        <f t="shared" si="1"/>
        <v>26.195</v>
      </c>
      <c r="K26" s="22">
        <f t="shared" si="2"/>
        <v>0.11899999999999999</v>
      </c>
      <c r="L26" s="148">
        <f t="shared" ref="L26:L32" si="3">F26+J26</f>
        <v>47.957000000000001</v>
      </c>
      <c r="M26" s="149"/>
    </row>
    <row r="27" spans="1:13" x14ac:dyDescent="0.3">
      <c r="A27" s="133" t="s">
        <v>31</v>
      </c>
      <c r="B27" s="134"/>
      <c r="C27" s="10">
        <v>4.8000000000000001E-2</v>
      </c>
      <c r="D27" s="10">
        <f>C27*L6</f>
        <v>4.8000000000000001E-2</v>
      </c>
      <c r="E27" s="11">
        <v>25</v>
      </c>
      <c r="F27" s="11">
        <f t="shared" si="0"/>
        <v>1.2</v>
      </c>
      <c r="G27" s="35">
        <v>6.2E-2</v>
      </c>
      <c r="H27" s="34">
        <f>G27*M6</f>
        <v>6.2E-2</v>
      </c>
      <c r="I27" s="32">
        <v>25</v>
      </c>
      <c r="J27" s="16">
        <f t="shared" si="1"/>
        <v>1.55</v>
      </c>
      <c r="K27" s="22">
        <f t="shared" si="2"/>
        <v>0.11</v>
      </c>
      <c r="L27" s="148">
        <f t="shared" si="3"/>
        <v>2.75</v>
      </c>
      <c r="M27" s="149"/>
    </row>
    <row r="28" spans="1:13" x14ac:dyDescent="0.3">
      <c r="A28" s="133" t="s">
        <v>41</v>
      </c>
      <c r="B28" s="134"/>
      <c r="C28" s="10">
        <v>8.5000000000000006E-3</v>
      </c>
      <c r="D28" s="10">
        <f>C28*L6</f>
        <v>8.5000000000000006E-3</v>
      </c>
      <c r="E28" s="11">
        <v>25</v>
      </c>
      <c r="F28" s="11">
        <f t="shared" si="0"/>
        <v>0.21250000000000002</v>
      </c>
      <c r="G28" s="35">
        <v>1.0999999999999999E-2</v>
      </c>
      <c r="H28" s="34">
        <f>G28*M6</f>
        <v>1.0999999999999999E-2</v>
      </c>
      <c r="I28" s="32">
        <v>25</v>
      </c>
      <c r="J28" s="16">
        <f t="shared" si="1"/>
        <v>0.27499999999999997</v>
      </c>
      <c r="K28" s="22">
        <f t="shared" si="2"/>
        <v>1.95E-2</v>
      </c>
      <c r="L28" s="148">
        <f t="shared" si="3"/>
        <v>0.48749999999999999</v>
      </c>
      <c r="M28" s="149"/>
    </row>
    <row r="29" spans="1:13" x14ac:dyDescent="0.3">
      <c r="A29" s="133" t="s">
        <v>40</v>
      </c>
      <c r="B29" s="134"/>
      <c r="C29" s="10">
        <v>8.9999999999999993E-3</v>
      </c>
      <c r="D29" s="10">
        <f>C29*L6</f>
        <v>8.9999999999999993E-3</v>
      </c>
      <c r="E29" s="11">
        <v>40</v>
      </c>
      <c r="F29" s="11">
        <f t="shared" si="0"/>
        <v>0.36</v>
      </c>
      <c r="G29" s="24">
        <v>1.15E-2</v>
      </c>
      <c r="H29" s="34">
        <f>G29*M6</f>
        <v>1.15E-2</v>
      </c>
      <c r="I29" s="32">
        <v>40</v>
      </c>
      <c r="J29" s="16">
        <f t="shared" si="1"/>
        <v>0.45999999999999996</v>
      </c>
      <c r="K29" s="22">
        <f t="shared" si="2"/>
        <v>2.0499999999999997E-2</v>
      </c>
      <c r="L29" s="148">
        <f t="shared" si="3"/>
        <v>0.82</v>
      </c>
      <c r="M29" s="149"/>
    </row>
    <row r="30" spans="1:13" x14ac:dyDescent="0.3">
      <c r="A30" s="133" t="s">
        <v>22</v>
      </c>
      <c r="B30" s="134"/>
      <c r="C30" s="10">
        <v>3.5999999999999999E-3</v>
      </c>
      <c r="D30" s="10">
        <f>C30*L6</f>
        <v>3.5999999999999999E-3</v>
      </c>
      <c r="E30" s="11">
        <v>540</v>
      </c>
      <c r="F30" s="11">
        <f t="shared" si="0"/>
        <v>1.944</v>
      </c>
      <c r="G30" s="35">
        <v>4.4999999999999997E-3</v>
      </c>
      <c r="H30" s="34">
        <f>G30*M6</f>
        <v>4.4999999999999997E-3</v>
      </c>
      <c r="I30" s="32">
        <v>540</v>
      </c>
      <c r="J30" s="16">
        <f t="shared" si="1"/>
        <v>2.4299999999999997</v>
      </c>
      <c r="K30" s="22">
        <f t="shared" si="2"/>
        <v>8.0999999999999996E-3</v>
      </c>
      <c r="L30" s="148">
        <f t="shared" si="3"/>
        <v>4.3739999999999997</v>
      </c>
      <c r="M30" s="149"/>
    </row>
    <row r="31" spans="1:13" x14ac:dyDescent="0.3">
      <c r="A31" s="133" t="s">
        <v>100</v>
      </c>
      <c r="B31" s="134"/>
      <c r="C31" s="10">
        <v>1.4500000000000001E-2</v>
      </c>
      <c r="D31" s="10">
        <f>C31*L6</f>
        <v>1.4500000000000001E-2</v>
      </c>
      <c r="E31" s="11">
        <v>33</v>
      </c>
      <c r="F31" s="11">
        <f>D31*E31</f>
        <v>0.47850000000000004</v>
      </c>
      <c r="G31" s="35">
        <v>1.8499999999999999E-2</v>
      </c>
      <c r="H31" s="34">
        <f>G31*M6</f>
        <v>1.8499999999999999E-2</v>
      </c>
      <c r="I31" s="32">
        <v>33</v>
      </c>
      <c r="J31" s="16">
        <f>H31*I31</f>
        <v>0.61049999999999993</v>
      </c>
      <c r="K31" s="22">
        <f>D31+H31</f>
        <v>3.3000000000000002E-2</v>
      </c>
      <c r="L31" s="148">
        <f t="shared" si="3"/>
        <v>1.089</v>
      </c>
      <c r="M31" s="149"/>
    </row>
    <row r="32" spans="1:13" x14ac:dyDescent="0.3">
      <c r="A32" s="133" t="s">
        <v>63</v>
      </c>
      <c r="B32" s="134"/>
      <c r="C32" s="10">
        <v>1.5E-3</v>
      </c>
      <c r="D32" s="10">
        <f>C32*L6</f>
        <v>1.5E-3</v>
      </c>
      <c r="E32" s="11">
        <v>14</v>
      </c>
      <c r="F32" s="11">
        <f>D32*E32</f>
        <v>2.1000000000000001E-2</v>
      </c>
      <c r="G32" s="35">
        <v>2E-3</v>
      </c>
      <c r="H32" s="34">
        <f>G32*M6</f>
        <v>2E-3</v>
      </c>
      <c r="I32" s="32">
        <v>14</v>
      </c>
      <c r="J32" s="16">
        <v>12</v>
      </c>
      <c r="K32" s="22">
        <f>D32+H32</f>
        <v>3.5000000000000001E-3</v>
      </c>
      <c r="L32" s="148">
        <f t="shared" si="3"/>
        <v>12.021000000000001</v>
      </c>
      <c r="M32" s="149"/>
    </row>
    <row r="33" spans="1:13" x14ac:dyDescent="0.3">
      <c r="A33" s="133"/>
      <c r="B33" s="134"/>
      <c r="C33" s="10"/>
      <c r="D33" s="10"/>
      <c r="E33" s="11"/>
      <c r="F33" s="11"/>
      <c r="G33" s="35"/>
      <c r="H33" s="34"/>
      <c r="I33" s="32"/>
      <c r="J33" s="16"/>
      <c r="K33" s="22"/>
      <c r="L33" s="23"/>
      <c r="M33" s="36"/>
    </row>
    <row r="34" spans="1:13" x14ac:dyDescent="0.3">
      <c r="A34" s="133" t="s">
        <v>21</v>
      </c>
      <c r="B34" s="134"/>
      <c r="C34" s="10">
        <v>5.2999999999999999E-2</v>
      </c>
      <c r="D34" s="10">
        <f>C34*L6</f>
        <v>5.2999999999999999E-2</v>
      </c>
      <c r="E34" s="11">
        <v>40</v>
      </c>
      <c r="F34" s="11">
        <f t="shared" ref="F34:F43" si="4">D34*E34</f>
        <v>2.12</v>
      </c>
      <c r="G34" s="35">
        <v>6.3E-2</v>
      </c>
      <c r="H34" s="34">
        <f>G34*M6</f>
        <v>6.3E-2</v>
      </c>
      <c r="I34" s="32">
        <v>40</v>
      </c>
      <c r="J34" s="16">
        <f t="shared" ref="J34:J43" si="5">H34*I34</f>
        <v>2.52</v>
      </c>
      <c r="K34" s="22">
        <f>D34+H34</f>
        <v>0.11599999999999999</v>
      </c>
      <c r="L34" s="148">
        <f>F34+J34</f>
        <v>4.6400000000000006</v>
      </c>
      <c r="M34" s="149"/>
    </row>
    <row r="35" spans="1:13" x14ac:dyDescent="0.3">
      <c r="A35" s="133" t="s">
        <v>22</v>
      </c>
      <c r="B35" s="134"/>
      <c r="C35" s="10">
        <v>5.0000000000000001E-3</v>
      </c>
      <c r="D35" s="10">
        <f>C35*L6</f>
        <v>5.0000000000000001E-3</v>
      </c>
      <c r="E35" s="11">
        <v>540</v>
      </c>
      <c r="F35" s="11">
        <f t="shared" si="4"/>
        <v>2.7</v>
      </c>
      <c r="G35" s="35">
        <v>6.0000000000000001E-3</v>
      </c>
      <c r="H35" s="34">
        <f>G35*M6</f>
        <v>6.0000000000000001E-3</v>
      </c>
      <c r="I35" s="32">
        <v>540</v>
      </c>
      <c r="J35" s="16">
        <f t="shared" si="5"/>
        <v>3.24</v>
      </c>
      <c r="K35" s="22">
        <f>D35+H35</f>
        <v>1.0999999999999999E-2</v>
      </c>
      <c r="L35" s="148">
        <f>F35+J35</f>
        <v>5.94</v>
      </c>
      <c r="M35" s="149"/>
    </row>
    <row r="36" spans="1:13" x14ac:dyDescent="0.3">
      <c r="A36" s="133" t="s">
        <v>63</v>
      </c>
      <c r="B36" s="134"/>
      <c r="C36" s="10">
        <v>1.5E-3</v>
      </c>
      <c r="D36" s="10">
        <f>C36*L6</f>
        <v>1.5E-3</v>
      </c>
      <c r="E36" s="11">
        <v>14</v>
      </c>
      <c r="F36" s="11">
        <f>D36*E36</f>
        <v>2.1000000000000001E-2</v>
      </c>
      <c r="G36" s="35">
        <v>2E-3</v>
      </c>
      <c r="H36" s="34">
        <f>G36*M6</f>
        <v>2E-3</v>
      </c>
      <c r="I36" s="32">
        <v>14</v>
      </c>
      <c r="J36" s="16">
        <f>H36*I36</f>
        <v>2.8000000000000001E-2</v>
      </c>
      <c r="K36" s="22">
        <f>D36+H36</f>
        <v>3.5000000000000001E-3</v>
      </c>
      <c r="L36" s="148">
        <f>F36+J36</f>
        <v>4.9000000000000002E-2</v>
      </c>
      <c r="M36" s="149"/>
    </row>
    <row r="37" spans="1:13" x14ac:dyDescent="0.3">
      <c r="A37" s="133"/>
      <c r="B37" s="134"/>
      <c r="C37" s="10"/>
      <c r="D37" s="10"/>
      <c r="E37" s="11"/>
      <c r="F37" s="11"/>
      <c r="G37" s="35"/>
      <c r="H37" s="34"/>
      <c r="I37" s="32"/>
      <c r="J37" s="16"/>
      <c r="K37" s="22"/>
      <c r="L37" s="23"/>
      <c r="M37" s="36"/>
    </row>
    <row r="38" spans="1:13" x14ac:dyDescent="0.3">
      <c r="A38" s="133" t="s">
        <v>47</v>
      </c>
      <c r="B38" s="134"/>
      <c r="C38" s="10">
        <v>8.2000000000000003E-2</v>
      </c>
      <c r="D38" s="10">
        <f>C38*L6</f>
        <v>8.2000000000000003E-2</v>
      </c>
      <c r="E38" s="11">
        <v>328</v>
      </c>
      <c r="F38" s="11">
        <f t="shared" si="4"/>
        <v>26.896000000000001</v>
      </c>
      <c r="G38" s="35">
        <v>0.10199999999999999</v>
      </c>
      <c r="H38" s="34">
        <f>G38*M6</f>
        <v>0.10199999999999999</v>
      </c>
      <c r="I38" s="32">
        <v>328</v>
      </c>
      <c r="J38" s="16">
        <f t="shared" si="5"/>
        <v>33.455999999999996</v>
      </c>
      <c r="K38" s="22">
        <f>D38+H38</f>
        <v>0.184</v>
      </c>
      <c r="L38" s="148">
        <f>F38+J38</f>
        <v>60.351999999999997</v>
      </c>
      <c r="M38" s="149"/>
    </row>
    <row r="39" spans="1:13" x14ac:dyDescent="0.3">
      <c r="A39" s="133" t="s">
        <v>22</v>
      </c>
      <c r="B39" s="134"/>
      <c r="C39" s="10">
        <v>4.0000000000000001E-3</v>
      </c>
      <c r="D39" s="10">
        <f>C39*L6</f>
        <v>4.0000000000000001E-3</v>
      </c>
      <c r="E39" s="11">
        <v>540</v>
      </c>
      <c r="F39" s="11">
        <f t="shared" si="4"/>
        <v>2.16</v>
      </c>
      <c r="G39" s="35">
        <v>5.0000000000000001E-3</v>
      </c>
      <c r="H39" s="34">
        <f>G39*M6</f>
        <v>5.0000000000000001E-3</v>
      </c>
      <c r="I39" s="32">
        <v>540</v>
      </c>
      <c r="J39" s="16">
        <f t="shared" si="5"/>
        <v>2.7</v>
      </c>
      <c r="K39" s="22">
        <f>D39+H39</f>
        <v>9.0000000000000011E-3</v>
      </c>
      <c r="L39" s="148">
        <f>F39+J39</f>
        <v>4.8600000000000003</v>
      </c>
      <c r="M39" s="149"/>
    </row>
    <row r="40" spans="1:13" x14ac:dyDescent="0.3">
      <c r="A40" s="133"/>
      <c r="B40" s="134"/>
      <c r="C40" s="10"/>
      <c r="D40" s="10">
        <f>C40*L6</f>
        <v>0</v>
      </c>
      <c r="E40" s="11"/>
      <c r="F40" s="11">
        <f>D40*E40</f>
        <v>0</v>
      </c>
      <c r="G40" s="35"/>
      <c r="H40" s="34">
        <f>G40*M6</f>
        <v>0</v>
      </c>
      <c r="I40" s="32"/>
      <c r="J40" s="16">
        <f>H40*I40</f>
        <v>0</v>
      </c>
      <c r="K40" s="22">
        <f>D40+H40</f>
        <v>0</v>
      </c>
      <c r="L40" s="148">
        <f>F40+J40</f>
        <v>0</v>
      </c>
      <c r="M40" s="149"/>
    </row>
    <row r="41" spans="1:13" x14ac:dyDescent="0.3">
      <c r="A41" s="133" t="s">
        <v>138</v>
      </c>
      <c r="B41" s="134"/>
      <c r="C41" s="10">
        <v>0.04</v>
      </c>
      <c r="D41" s="10">
        <f>C41*L6</f>
        <v>0.04</v>
      </c>
      <c r="E41" s="11">
        <v>49.3</v>
      </c>
      <c r="F41" s="11">
        <f>D41*E41</f>
        <v>1.972</v>
      </c>
      <c r="G41" s="35">
        <v>0.04</v>
      </c>
      <c r="H41" s="34">
        <f>G41*M6</f>
        <v>0.04</v>
      </c>
      <c r="I41" s="32">
        <v>49.3</v>
      </c>
      <c r="J41" s="16">
        <f>H41*I41</f>
        <v>1.972</v>
      </c>
      <c r="K41" s="22">
        <f>D41+H41</f>
        <v>0.08</v>
      </c>
      <c r="L41" s="148">
        <f>F41+J41</f>
        <v>3.944</v>
      </c>
      <c r="M41" s="149"/>
    </row>
    <row r="42" spans="1:13" x14ac:dyDescent="0.3">
      <c r="A42" s="133"/>
      <c r="B42" s="134"/>
      <c r="C42" s="10"/>
      <c r="D42" s="10"/>
      <c r="E42" s="11"/>
      <c r="F42" s="11"/>
      <c r="G42" s="35"/>
      <c r="H42" s="34"/>
      <c r="I42" s="32"/>
      <c r="J42" s="16"/>
      <c r="K42" s="22"/>
      <c r="L42" s="23"/>
      <c r="M42" s="36"/>
    </row>
    <row r="43" spans="1:13" x14ac:dyDescent="0.3">
      <c r="A43" s="133" t="s">
        <v>98</v>
      </c>
      <c r="B43" s="134"/>
      <c r="C43" s="10">
        <v>0.04</v>
      </c>
      <c r="D43" s="10">
        <f>C43*L6</f>
        <v>0.04</v>
      </c>
      <c r="E43" s="11">
        <v>52.7</v>
      </c>
      <c r="F43" s="11">
        <f t="shared" si="4"/>
        <v>2.1080000000000001</v>
      </c>
      <c r="G43" s="24">
        <v>0.04</v>
      </c>
      <c r="H43" s="34">
        <f>G43*M6</f>
        <v>0.04</v>
      </c>
      <c r="I43" s="32">
        <v>52.7</v>
      </c>
      <c r="J43" s="16">
        <f t="shared" si="5"/>
        <v>2.1080000000000001</v>
      </c>
      <c r="K43" s="22">
        <f>D43+H43</f>
        <v>0.08</v>
      </c>
      <c r="L43" s="148">
        <f>F43+J43</f>
        <v>4.2160000000000002</v>
      </c>
      <c r="M43" s="149"/>
    </row>
    <row r="44" spans="1:13" x14ac:dyDescent="0.3">
      <c r="A44" s="133"/>
      <c r="B44" s="134"/>
      <c r="C44" s="10"/>
      <c r="D44" s="10"/>
      <c r="E44" s="11"/>
      <c r="F44" s="11"/>
      <c r="G44" s="24"/>
      <c r="H44" s="34"/>
      <c r="I44" s="32"/>
      <c r="J44" s="16"/>
      <c r="K44" s="22"/>
      <c r="L44" s="23"/>
      <c r="M44" s="36"/>
    </row>
    <row r="45" spans="1:13" x14ac:dyDescent="0.3">
      <c r="A45" s="133" t="s">
        <v>60</v>
      </c>
      <c r="B45" s="134"/>
      <c r="C45" s="10">
        <v>2E-3</v>
      </c>
      <c r="D45" s="10">
        <f>C45*L6</f>
        <v>2E-3</v>
      </c>
      <c r="E45" s="11">
        <v>420</v>
      </c>
      <c r="F45" s="11">
        <f>D45*E45</f>
        <v>0.84</v>
      </c>
      <c r="G45" s="35">
        <v>2E-3</v>
      </c>
      <c r="H45" s="34">
        <f>G45*M6</f>
        <v>2E-3</v>
      </c>
      <c r="I45" s="32">
        <v>420</v>
      </c>
      <c r="J45" s="16">
        <f>H45*I45</f>
        <v>0.84</v>
      </c>
      <c r="K45" s="22">
        <f>D45+H45</f>
        <v>4.0000000000000001E-3</v>
      </c>
      <c r="L45" s="148">
        <f>F45+J45</f>
        <v>1.68</v>
      </c>
      <c r="M45" s="149"/>
    </row>
    <row r="46" spans="1:13" x14ac:dyDescent="0.3">
      <c r="A46" s="133" t="s">
        <v>32</v>
      </c>
      <c r="B46" s="134"/>
      <c r="C46" s="10">
        <v>0.11</v>
      </c>
      <c r="D46" s="10">
        <f>C46*L6</f>
        <v>0.11</v>
      </c>
      <c r="E46" s="11">
        <v>56</v>
      </c>
      <c r="F46" s="11">
        <f>D46*E46</f>
        <v>6.16</v>
      </c>
      <c r="G46" s="35">
        <v>0.11</v>
      </c>
      <c r="H46" s="34">
        <f>G46*M6</f>
        <v>0.11</v>
      </c>
      <c r="I46" s="32">
        <v>56</v>
      </c>
      <c r="J46" s="16">
        <f>H46*I46</f>
        <v>6.16</v>
      </c>
      <c r="K46" s="22">
        <f>D46+H46</f>
        <v>0.22</v>
      </c>
      <c r="L46" s="148">
        <f>F46+J46</f>
        <v>12.32</v>
      </c>
      <c r="M46" s="149"/>
    </row>
    <row r="47" spans="1:13" s="81" customFormat="1" x14ac:dyDescent="0.3">
      <c r="A47" s="171" t="s">
        <v>34</v>
      </c>
      <c r="B47" s="172"/>
      <c r="C47" s="89">
        <v>1.4999999999999999E-2</v>
      </c>
      <c r="D47" s="89">
        <f>C47*L6</f>
        <v>1.4999999999999999E-2</v>
      </c>
      <c r="E47" s="90">
        <v>48</v>
      </c>
      <c r="F47" s="90">
        <f>D47*E47</f>
        <v>0.72</v>
      </c>
      <c r="G47" s="24">
        <v>1.4999999999999999E-2</v>
      </c>
      <c r="H47" s="15">
        <f>G47*M6</f>
        <v>1.4999999999999999E-2</v>
      </c>
      <c r="I47" s="31">
        <v>48</v>
      </c>
      <c r="J47" s="16">
        <f>H47*I47</f>
        <v>0.72</v>
      </c>
      <c r="K47" s="91">
        <f>D47+H47</f>
        <v>0.03</v>
      </c>
      <c r="L47" s="169">
        <f>F47+J47</f>
        <v>1.44</v>
      </c>
      <c r="M47" s="170"/>
    </row>
    <row r="48" spans="1:13" s="81" customFormat="1" x14ac:dyDescent="0.3">
      <c r="A48" s="173"/>
      <c r="B48" s="147"/>
      <c r="C48" s="89"/>
      <c r="D48" s="89"/>
      <c r="E48" s="90"/>
      <c r="F48" s="90"/>
      <c r="G48" s="24"/>
      <c r="H48" s="15"/>
      <c r="I48" s="31"/>
      <c r="J48" s="16"/>
      <c r="K48" s="91"/>
      <c r="L48" s="116"/>
      <c r="M48" s="117"/>
    </row>
    <row r="49" spans="1:13" x14ac:dyDescent="0.3">
      <c r="A49" s="133"/>
      <c r="B49" s="134"/>
      <c r="C49" s="10"/>
      <c r="D49" s="10">
        <f>C49*L6</f>
        <v>0</v>
      </c>
      <c r="E49" s="11"/>
      <c r="F49" s="11">
        <f>D49*E49</f>
        <v>0</v>
      </c>
      <c r="G49" s="24"/>
      <c r="H49" s="15">
        <f>G49*M6</f>
        <v>0</v>
      </c>
      <c r="I49" s="31"/>
      <c r="J49" s="16">
        <f>H49*I49</f>
        <v>0</v>
      </c>
      <c r="K49" s="22">
        <f>D49+H49</f>
        <v>0</v>
      </c>
      <c r="L49" s="148">
        <f>F49+J49</f>
        <v>0</v>
      </c>
      <c r="M49" s="149"/>
    </row>
    <row r="50" spans="1:13" x14ac:dyDescent="0.3">
      <c r="A50" s="174" t="s">
        <v>4</v>
      </c>
      <c r="B50" s="175"/>
      <c r="C50" s="12"/>
      <c r="D50" s="13"/>
      <c r="E50" s="13"/>
      <c r="F50" s="13">
        <f>SUM(F22:F49)</f>
        <v>74.805999999999997</v>
      </c>
      <c r="G50" s="18"/>
      <c r="H50" s="18"/>
      <c r="I50" s="19"/>
      <c r="J50" s="20">
        <f>SUM(J22:J49)</f>
        <v>102.4695</v>
      </c>
      <c r="K50" s="22"/>
      <c r="L50" s="167">
        <f>SUM(L22:L49)</f>
        <v>177.27549999999999</v>
      </c>
      <c r="M50" s="177"/>
    </row>
    <row r="51" spans="1:13" x14ac:dyDescent="0.3">
      <c r="A51" s="165"/>
      <c r="B51" s="166"/>
      <c r="C51" s="12"/>
      <c r="D51" s="13"/>
      <c r="E51" s="13"/>
      <c r="F51" s="13"/>
      <c r="G51" s="18"/>
      <c r="H51" s="18"/>
      <c r="I51" s="19"/>
      <c r="J51" s="20"/>
      <c r="K51" s="22"/>
      <c r="L51" s="167"/>
      <c r="M51" s="131"/>
    </row>
    <row r="52" spans="1:13" x14ac:dyDescent="0.3">
      <c r="A52" s="4"/>
      <c r="B52" s="4"/>
      <c r="C52" s="4"/>
      <c r="D52" s="4"/>
      <c r="E52" s="4"/>
      <c r="F52" s="4"/>
      <c r="G52" s="2"/>
      <c r="H52" s="2"/>
      <c r="I52" s="2"/>
      <c r="J52" s="2"/>
      <c r="K52" s="2"/>
      <c r="L52" s="2"/>
      <c r="M52" s="2"/>
    </row>
    <row r="53" spans="1:13" x14ac:dyDescent="0.3">
      <c r="A53" s="4"/>
      <c r="B53" s="4"/>
      <c r="C53" s="4"/>
      <c r="D53" s="4"/>
      <c r="E53" s="4"/>
      <c r="F53" s="4"/>
      <c r="G53" s="2"/>
      <c r="H53" s="2"/>
      <c r="I53" s="2"/>
      <c r="J53" s="2"/>
      <c r="K53" s="2"/>
      <c r="L53" s="2"/>
      <c r="M53" s="2"/>
    </row>
    <row r="54" spans="1:1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">
      <c r="B55" s="126"/>
      <c r="C55" s="126"/>
      <c r="D55" s="126"/>
      <c r="E55" s="126"/>
      <c r="F55" s="126"/>
      <c r="G55" s="126"/>
      <c r="H55" s="126"/>
      <c r="J55" s="8"/>
      <c r="K55" s="8"/>
      <c r="L55" s="8"/>
      <c r="M55" s="8"/>
    </row>
    <row r="56" spans="1:13" x14ac:dyDescent="0.3">
      <c r="B56" s="127"/>
      <c r="C56" s="127"/>
      <c r="D56" s="127"/>
      <c r="E56" s="127"/>
      <c r="F56" s="127"/>
      <c r="G56" s="127"/>
      <c r="H56" s="127"/>
      <c r="J56" s="8"/>
      <c r="K56" s="8"/>
      <c r="L56" s="8"/>
      <c r="M56" s="8"/>
    </row>
    <row r="57" spans="1:13" x14ac:dyDescent="0.3">
      <c r="G57" s="128"/>
      <c r="H57" s="128"/>
      <c r="I57" s="128"/>
      <c r="J57" s="8"/>
      <c r="K57" s="8"/>
      <c r="L57" s="8"/>
      <c r="M57" s="8"/>
    </row>
    <row r="58" spans="1:13" x14ac:dyDescent="0.3">
      <c r="G58" s="129"/>
      <c r="H58" s="129"/>
      <c r="I58" s="129"/>
      <c r="L58" s="7"/>
      <c r="M58" s="7"/>
    </row>
    <row r="59" spans="1:13" s="2" customFormat="1" x14ac:dyDescent="0.3">
      <c r="G59" s="41"/>
      <c r="H59" s="41"/>
      <c r="I59" s="41"/>
      <c r="L59" s="7"/>
      <c r="M59" s="7"/>
    </row>
    <row r="60" spans="1:13" s="2" customFormat="1" x14ac:dyDescent="0.3"/>
    <row r="61" spans="1:13" s="2" customFormat="1" x14ac:dyDescent="0.3">
      <c r="A61" s="168"/>
      <c r="B61" s="168"/>
      <c r="C61" s="168"/>
      <c r="D61" s="168"/>
      <c r="E61" s="135"/>
      <c r="F61" s="135"/>
      <c r="G61" s="135"/>
      <c r="H61" s="42"/>
      <c r="I61" s="132"/>
      <c r="J61" s="132"/>
      <c r="K61" s="132"/>
      <c r="L61" s="132"/>
      <c r="M61" s="132"/>
    </row>
    <row r="62" spans="1:13" s="2" customFormat="1" x14ac:dyDescent="0.3">
      <c r="A62" s="168"/>
      <c r="B62" s="168"/>
      <c r="C62" s="168"/>
      <c r="D62" s="168"/>
      <c r="E62" s="43"/>
      <c r="F62" s="43"/>
      <c r="G62" s="43"/>
      <c r="H62" s="43"/>
      <c r="I62" s="43"/>
      <c r="J62" s="43"/>
      <c r="K62" s="43"/>
      <c r="L62" s="43"/>
      <c r="M62" s="43"/>
    </row>
    <row r="63" spans="1:13" s="2" customFormat="1" x14ac:dyDescent="0.3">
      <c r="A63" s="44"/>
      <c r="B63" s="45"/>
      <c r="C63" s="44"/>
      <c r="E63" s="46"/>
      <c r="F63" s="46"/>
      <c r="G63" s="46"/>
      <c r="H63" s="46"/>
      <c r="I63" s="46"/>
      <c r="J63" s="46"/>
      <c r="K63" s="46"/>
      <c r="L63" s="46"/>
      <c r="M63" s="46"/>
    </row>
    <row r="64" spans="1:13" s="2" customFormat="1" x14ac:dyDescent="0.3">
      <c r="A64" s="44"/>
      <c r="B64" s="45"/>
      <c r="C64" s="44"/>
      <c r="E64" s="46"/>
      <c r="F64" s="46"/>
      <c r="G64" s="46"/>
      <c r="H64" s="46"/>
      <c r="I64" s="46"/>
      <c r="J64" s="46"/>
      <c r="K64" s="46"/>
      <c r="L64" s="46"/>
      <c r="M64" s="46"/>
    </row>
    <row r="65" spans="1:13" s="2" customFormat="1" x14ac:dyDescent="0.3">
      <c r="A65" s="44"/>
      <c r="B65" s="45"/>
      <c r="C65" s="44"/>
      <c r="E65" s="46"/>
      <c r="F65" s="46"/>
      <c r="G65" s="46"/>
      <c r="H65" s="46"/>
      <c r="I65" s="46"/>
      <c r="J65" s="46"/>
      <c r="K65" s="46"/>
      <c r="L65" s="46"/>
      <c r="M65" s="46"/>
    </row>
    <row r="66" spans="1:13" s="2" customFormat="1" x14ac:dyDescent="0.3">
      <c r="A66" s="44"/>
      <c r="B66" s="45"/>
      <c r="C66" s="44"/>
      <c r="E66" s="46"/>
      <c r="F66" s="46"/>
      <c r="G66" s="46"/>
      <c r="H66" s="46"/>
      <c r="I66" s="46"/>
      <c r="J66" s="46"/>
      <c r="K66" s="46"/>
      <c r="L66" s="46"/>
      <c r="M66" s="46"/>
    </row>
    <row r="67" spans="1:13" s="2" customFormat="1" x14ac:dyDescent="0.3">
      <c r="A67" s="44"/>
      <c r="B67" s="45"/>
      <c r="C67" s="44"/>
      <c r="E67" s="46"/>
      <c r="F67" s="46"/>
      <c r="G67" s="46"/>
      <c r="H67" s="46"/>
      <c r="I67" s="46"/>
      <c r="J67" s="46"/>
      <c r="K67" s="46"/>
      <c r="L67" s="46"/>
      <c r="M67" s="46"/>
    </row>
    <row r="68" spans="1:13" s="2" customFormat="1" x14ac:dyDescent="0.3">
      <c r="A68" s="3"/>
      <c r="B68" s="3"/>
      <c r="C68" s="3"/>
      <c r="D68" s="3"/>
      <c r="E68" s="43"/>
      <c r="F68" s="43"/>
      <c r="G68" s="43"/>
      <c r="H68" s="43"/>
      <c r="I68" s="43"/>
      <c r="J68" s="43"/>
      <c r="K68" s="43"/>
      <c r="L68" s="43"/>
      <c r="M68" s="43"/>
    </row>
    <row r="69" spans="1:13" s="2" customForma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2" customFormat="1" x14ac:dyDescent="0.3">
      <c r="A70" s="164"/>
      <c r="B70" s="176"/>
      <c r="C70" s="47"/>
      <c r="D70" s="47"/>
      <c r="E70" s="47"/>
      <c r="F70" s="47"/>
      <c r="G70" s="48"/>
      <c r="H70" s="48"/>
      <c r="I70" s="48"/>
      <c r="J70" s="48"/>
      <c r="K70" s="47"/>
      <c r="L70" s="164"/>
      <c r="M70" s="164"/>
    </row>
    <row r="71" spans="1:13" s="2" customFormat="1" x14ac:dyDescent="0.3">
      <c r="A71" s="162"/>
      <c r="B71" s="162"/>
      <c r="C71" s="49"/>
      <c r="D71" s="49"/>
      <c r="E71" s="50"/>
      <c r="F71" s="50"/>
      <c r="G71" s="51"/>
      <c r="H71" s="52"/>
      <c r="I71" s="50"/>
      <c r="J71" s="53"/>
      <c r="K71" s="54"/>
      <c r="L71" s="160"/>
      <c r="M71" s="161"/>
    </row>
    <row r="72" spans="1:13" s="2" customFormat="1" x14ac:dyDescent="0.3">
      <c r="A72" s="162"/>
      <c r="B72" s="162"/>
      <c r="C72" s="49"/>
      <c r="D72" s="49"/>
      <c r="E72" s="50"/>
      <c r="F72" s="50"/>
      <c r="G72" s="51"/>
      <c r="H72" s="52"/>
      <c r="I72" s="50"/>
      <c r="J72" s="53"/>
      <c r="K72" s="54"/>
      <c r="L72" s="160"/>
      <c r="M72" s="161"/>
    </row>
    <row r="73" spans="1:13" s="2" customFormat="1" x14ac:dyDescent="0.3">
      <c r="A73" s="162"/>
      <c r="B73" s="162"/>
      <c r="C73" s="49"/>
      <c r="D73" s="49"/>
      <c r="E73" s="50"/>
      <c r="F73" s="50"/>
      <c r="G73" s="51"/>
      <c r="H73" s="52"/>
      <c r="I73" s="50"/>
      <c r="J73" s="53"/>
      <c r="K73" s="54"/>
      <c r="L73" s="160"/>
      <c r="M73" s="161"/>
    </row>
    <row r="74" spans="1:13" s="2" customFormat="1" x14ac:dyDescent="0.3">
      <c r="A74" s="162"/>
      <c r="B74" s="162"/>
      <c r="C74" s="49"/>
      <c r="D74" s="49"/>
      <c r="E74" s="50"/>
      <c r="F74" s="50"/>
      <c r="G74" s="51"/>
      <c r="H74" s="52"/>
      <c r="I74" s="50"/>
      <c r="J74" s="53"/>
      <c r="K74" s="54"/>
      <c r="L74" s="160"/>
      <c r="M74" s="161"/>
    </row>
    <row r="75" spans="1:13" s="2" customFormat="1" x14ac:dyDescent="0.3">
      <c r="A75" s="162"/>
      <c r="B75" s="162"/>
      <c r="C75" s="49"/>
      <c r="D75" s="49"/>
      <c r="E75" s="50"/>
      <c r="F75" s="50"/>
      <c r="G75" s="51"/>
      <c r="H75" s="52"/>
      <c r="I75" s="50"/>
      <c r="J75" s="53"/>
      <c r="K75" s="54"/>
      <c r="L75" s="160"/>
      <c r="M75" s="161"/>
    </row>
    <row r="76" spans="1:13" s="2" customFormat="1" x14ac:dyDescent="0.3">
      <c r="A76" s="162"/>
      <c r="B76" s="163"/>
      <c r="C76" s="49"/>
      <c r="D76" s="49"/>
      <c r="E76" s="50"/>
      <c r="F76" s="50"/>
      <c r="G76" s="55"/>
      <c r="H76" s="52"/>
      <c r="I76" s="50"/>
      <c r="J76" s="53"/>
      <c r="K76" s="54"/>
      <c r="L76" s="160"/>
      <c r="M76" s="161"/>
    </row>
    <row r="77" spans="1:13" s="2" customFormat="1" x14ac:dyDescent="0.3">
      <c r="A77" s="162"/>
      <c r="B77" s="163"/>
      <c r="C77" s="49"/>
      <c r="D77" s="49"/>
      <c r="E77" s="50"/>
      <c r="F77" s="50"/>
      <c r="G77" s="55"/>
      <c r="H77" s="52"/>
      <c r="I77" s="56"/>
      <c r="J77" s="53"/>
      <c r="K77" s="54"/>
      <c r="L77" s="160"/>
      <c r="M77" s="161"/>
    </row>
    <row r="78" spans="1:13" s="2" customFormat="1" x14ac:dyDescent="0.3">
      <c r="A78" s="162"/>
      <c r="B78" s="163"/>
      <c r="C78" s="49"/>
      <c r="D78" s="49"/>
      <c r="E78" s="50"/>
      <c r="F78" s="50"/>
      <c r="G78" s="55"/>
      <c r="H78" s="52"/>
      <c r="I78" s="56"/>
      <c r="J78" s="53"/>
      <c r="K78" s="54"/>
      <c r="L78" s="160"/>
      <c r="M78" s="161"/>
    </row>
    <row r="79" spans="1:13" s="2" customFormat="1" x14ac:dyDescent="0.3">
      <c r="A79" s="183"/>
      <c r="B79" s="163"/>
      <c r="C79" s="57"/>
      <c r="D79" s="57"/>
      <c r="E79" s="58"/>
      <c r="F79" s="58"/>
      <c r="G79" s="55"/>
      <c r="H79" s="52"/>
      <c r="I79" s="56"/>
      <c r="J79" s="53"/>
      <c r="K79" s="59"/>
      <c r="L79" s="181"/>
      <c r="M79" s="182"/>
    </row>
    <row r="80" spans="1:13" s="2" customFormat="1" x14ac:dyDescent="0.3">
      <c r="A80" s="162"/>
      <c r="B80" s="163"/>
      <c r="C80" s="49"/>
      <c r="D80" s="49"/>
      <c r="E80" s="50"/>
      <c r="F80" s="50"/>
      <c r="G80" s="55"/>
      <c r="H80" s="52"/>
      <c r="I80" s="56"/>
      <c r="J80" s="53"/>
      <c r="K80" s="54"/>
      <c r="L80" s="160"/>
      <c r="M80" s="161"/>
    </row>
    <row r="81" spans="1:13" s="2" customFormat="1" x14ac:dyDescent="0.3">
      <c r="A81" s="162"/>
      <c r="B81" s="162"/>
      <c r="C81" s="49"/>
      <c r="D81" s="49"/>
      <c r="E81" s="50"/>
      <c r="F81" s="50"/>
      <c r="G81" s="55"/>
      <c r="H81" s="52"/>
      <c r="I81" s="56"/>
      <c r="J81" s="53"/>
      <c r="K81" s="54"/>
      <c r="L81" s="60"/>
      <c r="M81" s="61"/>
    </row>
    <row r="82" spans="1:13" s="2" customFormat="1" x14ac:dyDescent="0.3">
      <c r="A82" s="178"/>
      <c r="B82" s="178"/>
      <c r="C82" s="62"/>
      <c r="D82" s="63"/>
      <c r="E82" s="63"/>
      <c r="F82" s="63"/>
      <c r="G82" s="64"/>
      <c r="H82" s="64"/>
      <c r="I82" s="65"/>
      <c r="J82" s="66"/>
      <c r="K82" s="54"/>
      <c r="L82" s="179"/>
      <c r="M82" s="180"/>
    </row>
    <row r="83" spans="1:13" s="2" customFormat="1" x14ac:dyDescent="0.3">
      <c r="A83" s="4"/>
      <c r="B83" s="4"/>
      <c r="C83" s="4"/>
      <c r="D83" s="4"/>
      <c r="E83" s="4"/>
      <c r="F83" s="4"/>
    </row>
  </sheetData>
  <mergeCells count="114">
    <mergeCell ref="A77:B77"/>
    <mergeCell ref="A82:B82"/>
    <mergeCell ref="L77:M77"/>
    <mergeCell ref="A80:B80"/>
    <mergeCell ref="A81:B81"/>
    <mergeCell ref="L82:M82"/>
    <mergeCell ref="L79:M79"/>
    <mergeCell ref="L80:M80"/>
    <mergeCell ref="A79:B79"/>
    <mergeCell ref="L78:M78"/>
    <mergeCell ref="A78:B78"/>
    <mergeCell ref="A48:B48"/>
    <mergeCell ref="A50:B50"/>
    <mergeCell ref="A71:B71"/>
    <mergeCell ref="B55:H55"/>
    <mergeCell ref="A72:B72"/>
    <mergeCell ref="L74:M74"/>
    <mergeCell ref="L72:M72"/>
    <mergeCell ref="E61:G61"/>
    <mergeCell ref="A61:A62"/>
    <mergeCell ref="L73:M73"/>
    <mergeCell ref="A70:B70"/>
    <mergeCell ref="A74:B74"/>
    <mergeCell ref="A73:B73"/>
    <mergeCell ref="L71:M71"/>
    <mergeCell ref="L50:M50"/>
    <mergeCell ref="B61:B62"/>
    <mergeCell ref="I61:K61"/>
    <mergeCell ref="D61:D62"/>
    <mergeCell ref="L49:M49"/>
    <mergeCell ref="A49:B49"/>
    <mergeCell ref="L76:M76"/>
    <mergeCell ref="A76:B76"/>
    <mergeCell ref="A75:B75"/>
    <mergeCell ref="L70:M70"/>
    <mergeCell ref="A51:B51"/>
    <mergeCell ref="G58:I58"/>
    <mergeCell ref="G57:I57"/>
    <mergeCell ref="L51:M51"/>
    <mergeCell ref="L24:M24"/>
    <mergeCell ref="L26:M26"/>
    <mergeCell ref="L36:M36"/>
    <mergeCell ref="L39:M39"/>
    <mergeCell ref="L30:M30"/>
    <mergeCell ref="L34:M34"/>
    <mergeCell ref="L29:M29"/>
    <mergeCell ref="A46:B46"/>
    <mergeCell ref="C61:C62"/>
    <mergeCell ref="L75:M75"/>
    <mergeCell ref="L46:M46"/>
    <mergeCell ref="L38:M38"/>
    <mergeCell ref="L47:M47"/>
    <mergeCell ref="A47:B47"/>
    <mergeCell ref="L61:M61"/>
    <mergeCell ref="B56:H56"/>
    <mergeCell ref="L45:M45"/>
    <mergeCell ref="A43:B43"/>
    <mergeCell ref="A41:B41"/>
    <mergeCell ref="L35:M35"/>
    <mergeCell ref="A44:B44"/>
    <mergeCell ref="A37:B37"/>
    <mergeCell ref="A36:B36"/>
    <mergeCell ref="L41:M41"/>
    <mergeCell ref="A38:B38"/>
    <mergeCell ref="A40:B40"/>
    <mergeCell ref="L40:M40"/>
    <mergeCell ref="A35:B35"/>
    <mergeCell ref="A45:B45"/>
    <mergeCell ref="A39:B39"/>
    <mergeCell ref="L43:M43"/>
    <mergeCell ref="A42:B42"/>
    <mergeCell ref="L22:M22"/>
    <mergeCell ref="L31:M31"/>
    <mergeCell ref="L32:M32"/>
    <mergeCell ref="A14:B14"/>
    <mergeCell ref="A32:B32"/>
    <mergeCell ref="A26:B26"/>
    <mergeCell ref="A28:B28"/>
    <mergeCell ref="L20:M20"/>
    <mergeCell ref="A19:B19"/>
    <mergeCell ref="A21:B21"/>
    <mergeCell ref="A17:B17"/>
    <mergeCell ref="A33:B33"/>
    <mergeCell ref="A34:B34"/>
    <mergeCell ref="A30:B30"/>
    <mergeCell ref="A31:B31"/>
    <mergeCell ref="A20:B20"/>
    <mergeCell ref="A29:B29"/>
    <mergeCell ref="A25:B25"/>
    <mergeCell ref="A27:B27"/>
    <mergeCell ref="L28:M28"/>
    <mergeCell ref="L23:M23"/>
    <mergeCell ref="A16:B16"/>
    <mergeCell ref="L27:M27"/>
    <mergeCell ref="A23:B23"/>
    <mergeCell ref="L19:M19"/>
    <mergeCell ref="A24:B24"/>
    <mergeCell ref="B1:H1"/>
    <mergeCell ref="B2:H2"/>
    <mergeCell ref="G3:I3"/>
    <mergeCell ref="G4:I4"/>
    <mergeCell ref="A11:B11"/>
    <mergeCell ref="A12:B12"/>
    <mergeCell ref="L7:M7"/>
    <mergeCell ref="A22:B22"/>
    <mergeCell ref="E7:G7"/>
    <mergeCell ref="D7:D8"/>
    <mergeCell ref="A7:B8"/>
    <mergeCell ref="I7:K7"/>
    <mergeCell ref="C7:C8"/>
    <mergeCell ref="A15:B15"/>
    <mergeCell ref="A9:B9"/>
    <mergeCell ref="A10:B10"/>
    <mergeCell ref="A13:B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fitToHeight="2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workbookViewId="0">
      <selection activeCell="I82" sqref="I82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126" t="s">
        <v>0</v>
      </c>
      <c r="C2" s="126"/>
      <c r="D2" s="126"/>
      <c r="E2" s="126"/>
      <c r="F2" s="126"/>
      <c r="G2" s="126"/>
      <c r="H2" s="126"/>
      <c r="J2" s="8"/>
      <c r="K2" s="8"/>
      <c r="L2" s="8"/>
      <c r="M2" s="8"/>
    </row>
    <row r="3" spans="1:13" x14ac:dyDescent="0.3">
      <c r="B3" s="127" t="s">
        <v>16</v>
      </c>
      <c r="C3" s="127"/>
      <c r="D3" s="127"/>
      <c r="E3" s="127"/>
      <c r="F3" s="127"/>
      <c r="G3" s="127"/>
      <c r="H3" s="127"/>
      <c r="J3" s="8"/>
      <c r="K3" s="8"/>
      <c r="L3" s="8"/>
      <c r="M3" s="8"/>
    </row>
    <row r="4" spans="1:13" x14ac:dyDescent="0.3">
      <c r="G4" s="128" t="s">
        <v>1</v>
      </c>
      <c r="H4" s="128"/>
      <c r="I4" s="128"/>
      <c r="J4" s="8"/>
      <c r="K4" s="8"/>
      <c r="L4" s="8"/>
      <c r="M4" s="8"/>
    </row>
    <row r="5" spans="1:13" x14ac:dyDescent="0.3">
      <c r="G5" s="129" t="s">
        <v>2</v>
      </c>
      <c r="H5" s="129"/>
      <c r="I5" s="129"/>
      <c r="L5" s="7"/>
      <c r="M5" s="7"/>
    </row>
    <row r="6" spans="1:13" x14ac:dyDescent="0.3">
      <c r="G6" s="6"/>
      <c r="H6" s="6"/>
      <c r="I6" s="6"/>
      <c r="L6" s="5" t="s">
        <v>12</v>
      </c>
      <c r="M6" s="5" t="s">
        <v>13</v>
      </c>
    </row>
    <row r="7" spans="1:13" ht="15" thickBot="1" x14ac:dyDescent="0.35">
      <c r="J7" s="1" t="s">
        <v>10</v>
      </c>
      <c r="K7" s="1" t="s">
        <v>11</v>
      </c>
      <c r="L7" s="1">
        <v>1</v>
      </c>
      <c r="M7" s="1">
        <v>1</v>
      </c>
    </row>
    <row r="8" spans="1:13" x14ac:dyDescent="0.3">
      <c r="A8" s="154" t="s">
        <v>3</v>
      </c>
      <c r="B8" s="184"/>
      <c r="C8" s="142" t="s">
        <v>14</v>
      </c>
      <c r="D8" s="136" t="s">
        <v>15</v>
      </c>
      <c r="E8" s="135"/>
      <c r="F8" s="135"/>
      <c r="G8" s="135"/>
      <c r="H8" s="42"/>
      <c r="I8" s="132"/>
      <c r="J8" s="132"/>
      <c r="K8" s="132"/>
      <c r="L8" s="132"/>
      <c r="M8" s="132"/>
    </row>
    <row r="9" spans="1:13" x14ac:dyDescent="0.3">
      <c r="A9" s="185"/>
      <c r="B9" s="186"/>
      <c r="C9" s="143"/>
      <c r="D9" s="137"/>
      <c r="E9" s="43"/>
      <c r="F9" s="43"/>
      <c r="G9" s="43"/>
      <c r="H9" s="43"/>
      <c r="I9" s="43"/>
      <c r="J9" s="43"/>
      <c r="K9" s="43"/>
      <c r="L9" s="43"/>
      <c r="M9" s="43"/>
    </row>
    <row r="10" spans="1:13" hidden="1" x14ac:dyDescent="0.3">
      <c r="A10" s="130"/>
      <c r="B10" s="131"/>
      <c r="C10" s="33"/>
      <c r="D10" s="76"/>
      <c r="E10" s="46"/>
      <c r="F10" s="46"/>
      <c r="G10" s="46"/>
      <c r="H10" s="46"/>
      <c r="I10" s="46"/>
      <c r="J10" s="46"/>
      <c r="K10" s="46"/>
      <c r="L10" s="46"/>
      <c r="M10" s="46"/>
    </row>
    <row r="11" spans="1:13" x14ac:dyDescent="0.3">
      <c r="A11" s="130" t="s">
        <v>133</v>
      </c>
      <c r="B11" s="200"/>
      <c r="C11" s="33" t="s">
        <v>134</v>
      </c>
      <c r="D11" s="79" t="s">
        <v>135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x14ac:dyDescent="0.3">
      <c r="A12" s="130" t="s">
        <v>111</v>
      </c>
      <c r="B12" s="200"/>
      <c r="C12" s="33">
        <v>180</v>
      </c>
      <c r="D12" s="79">
        <v>240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.75" hidden="1" customHeight="1" x14ac:dyDescent="0.3">
      <c r="A13" s="130"/>
      <c r="B13" s="131"/>
      <c r="C13" s="33"/>
      <c r="D13" s="7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.75" hidden="1" customHeight="1" x14ac:dyDescent="0.3">
      <c r="A14" s="187"/>
      <c r="B14" s="131"/>
      <c r="C14" s="69"/>
      <c r="D14" s="7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.75" customHeight="1" x14ac:dyDescent="0.3">
      <c r="A15" s="187" t="s">
        <v>92</v>
      </c>
      <c r="B15" s="131"/>
      <c r="C15" s="69">
        <v>80</v>
      </c>
      <c r="D15" s="76">
        <v>100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3">
      <c r="A16" s="130" t="s">
        <v>39</v>
      </c>
      <c r="B16" s="131"/>
      <c r="C16" s="33">
        <v>40</v>
      </c>
      <c r="D16" s="76">
        <v>50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">
      <c r="A17" s="130" t="s">
        <v>70</v>
      </c>
      <c r="B17" s="131"/>
      <c r="C17" s="33">
        <v>150</v>
      </c>
      <c r="D17" s="76">
        <v>180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3">
      <c r="A18" s="130" t="s">
        <v>138</v>
      </c>
      <c r="B18" s="131"/>
      <c r="C18" s="33">
        <v>40</v>
      </c>
      <c r="D18" s="76">
        <v>40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x14ac:dyDescent="0.3">
      <c r="A19" s="150" t="s">
        <v>98</v>
      </c>
      <c r="B19" s="151"/>
      <c r="C19" s="33">
        <v>40</v>
      </c>
      <c r="D19" s="123">
        <v>40</v>
      </c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3">
      <c r="A20" s="130" t="s">
        <v>56</v>
      </c>
      <c r="B20" s="131"/>
      <c r="C20" s="33">
        <v>200</v>
      </c>
      <c r="D20" s="112">
        <v>200</v>
      </c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" thickBot="1" x14ac:dyDescent="0.35">
      <c r="A21" s="156"/>
      <c r="B21" s="157"/>
      <c r="C21" s="80"/>
      <c r="D21" s="77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57.6" x14ac:dyDescent="0.3">
      <c r="A23" s="154" t="s">
        <v>9</v>
      </c>
      <c r="B23" s="155"/>
      <c r="C23" s="9" t="s">
        <v>23</v>
      </c>
      <c r="D23" s="9" t="s">
        <v>17</v>
      </c>
      <c r="E23" s="9" t="s">
        <v>7</v>
      </c>
      <c r="F23" s="9" t="s">
        <v>5</v>
      </c>
      <c r="G23" s="14" t="s">
        <v>18</v>
      </c>
      <c r="H23" s="14" t="s">
        <v>19</v>
      </c>
      <c r="I23" s="14" t="s">
        <v>7</v>
      </c>
      <c r="J23" s="14" t="s">
        <v>5</v>
      </c>
      <c r="K23" s="21" t="s">
        <v>6</v>
      </c>
      <c r="L23" s="152" t="s">
        <v>8</v>
      </c>
      <c r="M23" s="153"/>
    </row>
    <row r="24" spans="1:13" hidden="1" x14ac:dyDescent="0.3">
      <c r="A24" s="133"/>
      <c r="B24" s="134"/>
      <c r="C24" s="10"/>
      <c r="D24" s="10">
        <f>C24*L7</f>
        <v>0</v>
      </c>
      <c r="E24" s="11"/>
      <c r="F24" s="11">
        <f>D24*E24</f>
        <v>0</v>
      </c>
      <c r="G24" s="35"/>
      <c r="H24" s="34">
        <f>G24*M7</f>
        <v>0</v>
      </c>
      <c r="I24" s="32"/>
      <c r="J24" s="16">
        <f>H24*I24</f>
        <v>0</v>
      </c>
      <c r="K24" s="22">
        <f>D24+H24</f>
        <v>0</v>
      </c>
      <c r="L24" s="148">
        <f>F24+J24</f>
        <v>0</v>
      </c>
      <c r="M24" s="149"/>
    </row>
    <row r="25" spans="1:13" hidden="1" x14ac:dyDescent="0.3">
      <c r="A25" s="133"/>
      <c r="B25" s="134"/>
      <c r="C25" s="10"/>
      <c r="D25" s="10">
        <f>C25*L7</f>
        <v>0</v>
      </c>
      <c r="E25" s="11"/>
      <c r="F25" s="11">
        <f>D25*E25</f>
        <v>0</v>
      </c>
      <c r="G25" s="35"/>
      <c r="H25" s="34">
        <f>G25*M7</f>
        <v>0</v>
      </c>
      <c r="I25" s="32"/>
      <c r="J25" s="16">
        <f>H25*I25</f>
        <v>0</v>
      </c>
      <c r="K25" s="22">
        <f>D25+H25</f>
        <v>0</v>
      </c>
      <c r="L25" s="148">
        <f>F25+J25</f>
        <v>0</v>
      </c>
      <c r="M25" s="149"/>
    </row>
    <row r="26" spans="1:13" hidden="1" x14ac:dyDescent="0.3">
      <c r="A26" s="146"/>
      <c r="B26" s="210"/>
      <c r="C26" s="10"/>
      <c r="D26" s="10">
        <f>C26*L7</f>
        <v>0</v>
      </c>
      <c r="E26" s="11"/>
      <c r="F26" s="11">
        <f>D26*E26</f>
        <v>0</v>
      </c>
      <c r="G26" s="35"/>
      <c r="H26" s="34">
        <f>G26*M7</f>
        <v>0</v>
      </c>
      <c r="I26" s="32"/>
      <c r="J26" s="16">
        <f t="shared" ref="J26:J40" si="0">H26*I26</f>
        <v>0</v>
      </c>
      <c r="K26" s="22">
        <f>D26+H26</f>
        <v>0</v>
      </c>
      <c r="L26" s="148">
        <f>F26+J26</f>
        <v>0</v>
      </c>
      <c r="M26" s="149"/>
    </row>
    <row r="27" spans="1:13" x14ac:dyDescent="0.3">
      <c r="A27" s="146"/>
      <c r="B27" s="210"/>
      <c r="C27" s="10"/>
      <c r="D27" s="10"/>
      <c r="E27" s="11"/>
      <c r="F27" s="11"/>
      <c r="G27" s="38"/>
      <c r="H27" s="34"/>
      <c r="I27" s="32"/>
      <c r="J27" s="16"/>
      <c r="K27" s="22"/>
      <c r="L27" s="23"/>
      <c r="M27" s="36"/>
    </row>
    <row r="28" spans="1:13" x14ac:dyDescent="0.3">
      <c r="A28" s="133" t="s">
        <v>136</v>
      </c>
      <c r="B28" s="134"/>
      <c r="C28" s="10">
        <v>4.2000000000000003E-2</v>
      </c>
      <c r="D28" s="10">
        <f>C28*L7</f>
        <v>4.2000000000000003E-2</v>
      </c>
      <c r="E28" s="11">
        <v>173</v>
      </c>
      <c r="F28" s="11">
        <f>D28*E28</f>
        <v>7.266</v>
      </c>
      <c r="G28" s="35">
        <v>5.1999999999999998E-2</v>
      </c>
      <c r="H28" s="34">
        <f>G28*L7</f>
        <v>5.1999999999999998E-2</v>
      </c>
      <c r="I28" s="32">
        <v>173</v>
      </c>
      <c r="J28" s="16">
        <f>H28*I28</f>
        <v>8.9960000000000004</v>
      </c>
      <c r="K28" s="22">
        <f>D28+H28</f>
        <v>9.4E-2</v>
      </c>
      <c r="L28" s="148">
        <f t="shared" ref="L28:L33" si="1">F28+J28</f>
        <v>16.262</v>
      </c>
      <c r="M28" s="149"/>
    </row>
    <row r="29" spans="1:13" x14ac:dyDescent="0.3">
      <c r="A29" s="133" t="s">
        <v>41</v>
      </c>
      <c r="B29" s="134"/>
      <c r="C29" s="10">
        <v>1.7999999999999999E-2</v>
      </c>
      <c r="D29" s="10">
        <f>C29*L7</f>
        <v>1.7999999999999999E-2</v>
      </c>
      <c r="E29" s="11">
        <v>25</v>
      </c>
      <c r="F29" s="11">
        <f>D29*E29</f>
        <v>0.44999999999999996</v>
      </c>
      <c r="G29" s="35">
        <v>2.4E-2</v>
      </c>
      <c r="H29" s="34">
        <f>G29*M7</f>
        <v>2.4E-2</v>
      </c>
      <c r="I29" s="32">
        <v>25</v>
      </c>
      <c r="J29" s="16">
        <f>H29*I29</f>
        <v>0.6</v>
      </c>
      <c r="K29" s="22">
        <f>D29+H29</f>
        <v>4.1999999999999996E-2</v>
      </c>
      <c r="L29" s="148">
        <f t="shared" si="1"/>
        <v>1.0499999999999998</v>
      </c>
      <c r="M29" s="149"/>
    </row>
    <row r="30" spans="1:13" x14ac:dyDescent="0.3">
      <c r="A30" s="146" t="s">
        <v>45</v>
      </c>
      <c r="B30" s="210"/>
      <c r="C30" s="10">
        <v>1.8E-3</v>
      </c>
      <c r="D30" s="10">
        <f>C30*L7</f>
        <v>1.8E-3</v>
      </c>
      <c r="E30" s="11">
        <v>81</v>
      </c>
      <c r="F30" s="11">
        <f>D30*E30</f>
        <v>0.14579999999999999</v>
      </c>
      <c r="G30" s="35">
        <v>2.5000000000000001E-3</v>
      </c>
      <c r="H30" s="34">
        <f>G30*M7</f>
        <v>2.5000000000000001E-3</v>
      </c>
      <c r="I30" s="32">
        <v>81</v>
      </c>
      <c r="J30" s="16">
        <f>H30*I30</f>
        <v>0.20250000000000001</v>
      </c>
      <c r="K30" s="22">
        <f>D30+H30</f>
        <v>4.3E-3</v>
      </c>
      <c r="L30" s="148">
        <f t="shared" si="1"/>
        <v>0.3483</v>
      </c>
      <c r="M30" s="149"/>
    </row>
    <row r="31" spans="1:13" x14ac:dyDescent="0.3">
      <c r="A31" s="146" t="s">
        <v>83</v>
      </c>
      <c r="B31" s="210"/>
      <c r="C31" s="10">
        <v>2.0000000000000001E-4</v>
      </c>
      <c r="D31" s="10">
        <f>C31*L7</f>
        <v>2.0000000000000001E-4</v>
      </c>
      <c r="E31" s="11">
        <v>330</v>
      </c>
      <c r="F31" s="11">
        <f>E31*D31</f>
        <v>6.6000000000000003E-2</v>
      </c>
      <c r="G31" s="35">
        <v>2.0000000000000001E-4</v>
      </c>
      <c r="H31" s="34">
        <f>G31*M7</f>
        <v>2.0000000000000001E-4</v>
      </c>
      <c r="I31" s="32">
        <v>330</v>
      </c>
      <c r="J31" s="16">
        <f t="shared" si="0"/>
        <v>6.6000000000000003E-2</v>
      </c>
      <c r="K31" s="22">
        <f t="shared" ref="K31:K43" si="2">D31+H31</f>
        <v>4.0000000000000002E-4</v>
      </c>
      <c r="L31" s="148">
        <f t="shared" si="1"/>
        <v>0.13200000000000001</v>
      </c>
      <c r="M31" s="149"/>
    </row>
    <row r="32" spans="1:13" x14ac:dyDescent="0.3">
      <c r="A32" s="146" t="s">
        <v>34</v>
      </c>
      <c r="B32" s="210"/>
      <c r="C32" s="10">
        <v>4.0000000000000002E-4</v>
      </c>
      <c r="D32" s="10">
        <f>C32*L7</f>
        <v>4.0000000000000002E-4</v>
      </c>
      <c r="E32" s="11">
        <v>48</v>
      </c>
      <c r="F32" s="11">
        <f>D32*E32</f>
        <v>1.9200000000000002E-2</v>
      </c>
      <c r="G32" s="35">
        <v>5.0000000000000001E-4</v>
      </c>
      <c r="H32" s="34">
        <f>G32*M7</f>
        <v>5.0000000000000001E-4</v>
      </c>
      <c r="I32" s="32">
        <v>48</v>
      </c>
      <c r="J32" s="16">
        <f t="shared" si="0"/>
        <v>2.4E-2</v>
      </c>
      <c r="K32" s="22">
        <f t="shared" si="2"/>
        <v>8.9999999999999998E-4</v>
      </c>
      <c r="L32" s="148">
        <f t="shared" si="1"/>
        <v>4.3200000000000002E-2</v>
      </c>
      <c r="M32" s="149"/>
    </row>
    <row r="33" spans="1:13" x14ac:dyDescent="0.3">
      <c r="A33" s="133" t="s">
        <v>63</v>
      </c>
      <c r="B33" s="134"/>
      <c r="C33" s="10">
        <v>1E-4</v>
      </c>
      <c r="D33" s="10">
        <f>C33*L7</f>
        <v>1E-4</v>
      </c>
      <c r="E33" s="11">
        <v>14</v>
      </c>
      <c r="F33" s="11">
        <f>D33*E33</f>
        <v>1.4E-3</v>
      </c>
      <c r="G33" s="24">
        <v>2.0000000000000001E-4</v>
      </c>
      <c r="H33" s="34">
        <f>G33*M7</f>
        <v>2.0000000000000001E-4</v>
      </c>
      <c r="I33" s="32">
        <v>14</v>
      </c>
      <c r="J33" s="16">
        <f t="shared" si="0"/>
        <v>2.8E-3</v>
      </c>
      <c r="K33" s="22">
        <f t="shared" si="2"/>
        <v>3.0000000000000003E-4</v>
      </c>
      <c r="L33" s="148">
        <f t="shared" si="1"/>
        <v>4.1999999999999997E-3</v>
      </c>
      <c r="M33" s="149"/>
    </row>
    <row r="34" spans="1:13" x14ac:dyDescent="0.3">
      <c r="A34" s="133"/>
      <c r="B34" s="134"/>
      <c r="C34" s="10"/>
      <c r="D34" s="10"/>
      <c r="E34" s="11"/>
      <c r="F34" s="11"/>
      <c r="G34" s="39"/>
      <c r="H34" s="34"/>
      <c r="I34" s="32"/>
      <c r="J34" s="16"/>
      <c r="K34" s="22"/>
      <c r="L34" s="148"/>
      <c r="M34" s="149"/>
    </row>
    <row r="35" spans="1:13" x14ac:dyDescent="0.3">
      <c r="A35" s="215" t="s">
        <v>62</v>
      </c>
      <c r="B35" s="216"/>
      <c r="C35" s="100">
        <v>0.04</v>
      </c>
      <c r="D35" s="10">
        <f>C35*L7</f>
        <v>0.04</v>
      </c>
      <c r="E35" s="11">
        <v>175</v>
      </c>
      <c r="F35" s="11">
        <f t="shared" ref="F35:F43" si="3">D35*E35</f>
        <v>7</v>
      </c>
      <c r="G35" s="102">
        <v>4.8000000000000001E-2</v>
      </c>
      <c r="H35" s="34">
        <f>G35*M7</f>
        <v>4.8000000000000001E-2</v>
      </c>
      <c r="I35" s="32">
        <v>175</v>
      </c>
      <c r="J35" s="16">
        <f t="shared" si="0"/>
        <v>8.4</v>
      </c>
      <c r="K35" s="22">
        <f t="shared" si="2"/>
        <v>8.7999999999999995E-2</v>
      </c>
      <c r="L35" s="148">
        <f>F35+J35</f>
        <v>15.4</v>
      </c>
      <c r="M35" s="149"/>
    </row>
    <row r="36" spans="1:13" x14ac:dyDescent="0.3">
      <c r="A36" s="215" t="s">
        <v>31</v>
      </c>
      <c r="B36" s="216"/>
      <c r="C36" s="100">
        <v>7.1999999999999995E-2</v>
      </c>
      <c r="D36" s="10">
        <f>C36*L7</f>
        <v>7.1999999999999995E-2</v>
      </c>
      <c r="E36" s="11">
        <v>25</v>
      </c>
      <c r="F36" s="11">
        <f t="shared" si="3"/>
        <v>1.7999999999999998</v>
      </c>
      <c r="G36" s="102">
        <v>9.1999999999999998E-2</v>
      </c>
      <c r="H36" s="34">
        <f>G36*M7</f>
        <v>9.1999999999999998E-2</v>
      </c>
      <c r="I36" s="32">
        <v>25</v>
      </c>
      <c r="J36" s="16">
        <f t="shared" si="0"/>
        <v>2.2999999999999998</v>
      </c>
      <c r="K36" s="22">
        <f t="shared" si="2"/>
        <v>0.16399999999999998</v>
      </c>
      <c r="L36" s="148">
        <f>F36+J36</f>
        <v>4.0999999999999996</v>
      </c>
      <c r="M36" s="149"/>
    </row>
    <row r="37" spans="1:13" x14ac:dyDescent="0.3">
      <c r="A37" s="217" t="s">
        <v>41</v>
      </c>
      <c r="B37" s="147"/>
      <c r="C37" s="100">
        <v>8.6400000000000001E-3</v>
      </c>
      <c r="D37" s="10">
        <f>C37*L7</f>
        <v>8.6400000000000001E-3</v>
      </c>
      <c r="E37" s="11">
        <v>25</v>
      </c>
      <c r="F37" s="11">
        <f t="shared" si="3"/>
        <v>0.216</v>
      </c>
      <c r="G37" s="102">
        <v>1.0699999999999999E-2</v>
      </c>
      <c r="H37" s="34">
        <f>G37*M7</f>
        <v>1.0699999999999999E-2</v>
      </c>
      <c r="I37" s="32">
        <v>25</v>
      </c>
      <c r="J37" s="16">
        <f t="shared" si="0"/>
        <v>0.26749999999999996</v>
      </c>
      <c r="K37" s="22">
        <f t="shared" si="2"/>
        <v>1.934E-2</v>
      </c>
      <c r="L37" s="148">
        <f>F37+J37</f>
        <v>0.48349999999999993</v>
      </c>
      <c r="M37" s="149"/>
    </row>
    <row r="38" spans="1:13" x14ac:dyDescent="0.3">
      <c r="A38" s="133" t="s">
        <v>40</v>
      </c>
      <c r="B38" s="134"/>
      <c r="C38" s="10">
        <v>8.9999999999999993E-3</v>
      </c>
      <c r="D38" s="10">
        <f>C38*L7</f>
        <v>8.9999999999999993E-3</v>
      </c>
      <c r="E38" s="11">
        <v>40</v>
      </c>
      <c r="F38" s="11">
        <f t="shared" si="3"/>
        <v>0.36</v>
      </c>
      <c r="G38" s="120">
        <v>1.15E-2</v>
      </c>
      <c r="H38" s="34">
        <f>G38*M7</f>
        <v>1.15E-2</v>
      </c>
      <c r="I38" s="32">
        <v>40</v>
      </c>
      <c r="J38" s="16">
        <f t="shared" si="0"/>
        <v>0.45999999999999996</v>
      </c>
      <c r="K38" s="22">
        <f t="shared" si="2"/>
        <v>2.0499999999999997E-2</v>
      </c>
      <c r="L38" s="148">
        <f>F38+J38</f>
        <v>0.82</v>
      </c>
      <c r="M38" s="149"/>
    </row>
    <row r="39" spans="1:13" x14ac:dyDescent="0.3">
      <c r="A39" s="133" t="s">
        <v>22</v>
      </c>
      <c r="B39" s="134"/>
      <c r="C39" s="10">
        <v>1.8E-3</v>
      </c>
      <c r="D39" s="10">
        <f>C39*L7</f>
        <v>1.8E-3</v>
      </c>
      <c r="E39" s="11">
        <v>540</v>
      </c>
      <c r="F39" s="11">
        <f t="shared" si="3"/>
        <v>0.97199999999999998</v>
      </c>
      <c r="G39" s="102">
        <v>2.3E-3</v>
      </c>
      <c r="H39" s="34">
        <f>G39*M7</f>
        <v>2.3E-3</v>
      </c>
      <c r="I39" s="32">
        <v>540</v>
      </c>
      <c r="J39" s="16">
        <f t="shared" si="0"/>
        <v>1.242</v>
      </c>
      <c r="K39" s="22">
        <f t="shared" si="2"/>
        <v>4.0999999999999995E-3</v>
      </c>
      <c r="L39" s="148">
        <f>F39+J39</f>
        <v>2.214</v>
      </c>
      <c r="M39" s="149"/>
    </row>
    <row r="40" spans="1:13" x14ac:dyDescent="0.3">
      <c r="A40" s="133" t="s">
        <v>63</v>
      </c>
      <c r="B40" s="134"/>
      <c r="C40" s="10">
        <v>1.5E-3</v>
      </c>
      <c r="D40" s="10">
        <f>C40*L7</f>
        <v>1.5E-3</v>
      </c>
      <c r="E40" s="11">
        <v>14</v>
      </c>
      <c r="F40" s="11">
        <f t="shared" si="3"/>
        <v>2.1000000000000001E-2</v>
      </c>
      <c r="G40" s="102">
        <v>2E-3</v>
      </c>
      <c r="H40" s="34">
        <f>G40*M7</f>
        <v>2E-3</v>
      </c>
      <c r="I40" s="32">
        <v>14</v>
      </c>
      <c r="J40" s="16">
        <f t="shared" si="0"/>
        <v>2.8000000000000001E-2</v>
      </c>
      <c r="K40" s="22">
        <f t="shared" si="2"/>
        <v>3.5000000000000001E-3</v>
      </c>
      <c r="L40" s="148">
        <f t="shared" ref="L40:L45" si="4">F40+J40</f>
        <v>4.9000000000000002E-2</v>
      </c>
      <c r="M40" s="149"/>
    </row>
    <row r="41" spans="1:13" x14ac:dyDescent="0.3">
      <c r="A41" s="133" t="s">
        <v>65</v>
      </c>
      <c r="B41" s="134"/>
      <c r="C41" s="10">
        <v>2.5000000000000001E-3</v>
      </c>
      <c r="D41" s="10">
        <f>C41*L7</f>
        <v>2.5000000000000001E-3</v>
      </c>
      <c r="E41" s="11">
        <v>32</v>
      </c>
      <c r="F41" s="11">
        <f t="shared" si="3"/>
        <v>0.08</v>
      </c>
      <c r="G41" s="102">
        <v>3.0999999999999999E-3</v>
      </c>
      <c r="H41" s="15">
        <f>G41*M7</f>
        <v>3.0999999999999999E-3</v>
      </c>
      <c r="I41" s="31">
        <v>32</v>
      </c>
      <c r="J41" s="16">
        <f>H41*I41</f>
        <v>9.9199999999999997E-2</v>
      </c>
      <c r="K41" s="22">
        <f t="shared" si="2"/>
        <v>5.5999999999999999E-3</v>
      </c>
      <c r="L41" s="148">
        <f t="shared" si="4"/>
        <v>0.1792</v>
      </c>
      <c r="M41" s="149"/>
    </row>
    <row r="42" spans="1:13" x14ac:dyDescent="0.3">
      <c r="A42" s="133" t="s">
        <v>22</v>
      </c>
      <c r="B42" s="134"/>
      <c r="C42" s="72">
        <v>2.2000000000000001E-4</v>
      </c>
      <c r="D42" s="10">
        <f>C42*M7</f>
        <v>2.2000000000000001E-4</v>
      </c>
      <c r="E42" s="11">
        <v>540</v>
      </c>
      <c r="F42" s="11">
        <f t="shared" si="3"/>
        <v>0.1188</v>
      </c>
      <c r="G42" s="124">
        <v>2.9999999999999997E-4</v>
      </c>
      <c r="H42" s="15">
        <f>G42*M7</f>
        <v>2.9999999999999997E-4</v>
      </c>
      <c r="I42" s="31">
        <v>540</v>
      </c>
      <c r="J42" s="16">
        <f>H42*I42</f>
        <v>0.16199999999999998</v>
      </c>
      <c r="K42" s="22">
        <f t="shared" si="2"/>
        <v>5.1999999999999995E-4</v>
      </c>
      <c r="L42" s="148">
        <f t="shared" si="4"/>
        <v>0.28079999999999999</v>
      </c>
      <c r="M42" s="149"/>
    </row>
    <row r="43" spans="1:13" x14ac:dyDescent="0.3">
      <c r="A43" s="133" t="s">
        <v>64</v>
      </c>
      <c r="B43" s="134"/>
      <c r="C43" s="10">
        <v>6.4999999999999997E-4</v>
      </c>
      <c r="D43" s="10">
        <f>(C43*L7)/0.055</f>
        <v>1.1818181818181818E-2</v>
      </c>
      <c r="E43" s="11">
        <v>7</v>
      </c>
      <c r="F43" s="11">
        <f t="shared" si="3"/>
        <v>8.2727272727272733E-2</v>
      </c>
      <c r="G43" s="102">
        <v>8.4000000000000003E-4</v>
      </c>
      <c r="H43" s="15">
        <f>(G43*M7)/0.055</f>
        <v>1.5272727272727273E-2</v>
      </c>
      <c r="I43" s="31">
        <v>7</v>
      </c>
      <c r="J43" s="16">
        <f>H43*I43</f>
        <v>0.10690909090909091</v>
      </c>
      <c r="K43" s="22">
        <f t="shared" si="2"/>
        <v>2.7090909090909089E-2</v>
      </c>
      <c r="L43" s="148">
        <f t="shared" si="4"/>
        <v>0.18963636363636366</v>
      </c>
      <c r="M43" s="149"/>
    </row>
    <row r="44" spans="1:13" ht="15" customHeight="1" x14ac:dyDescent="0.3">
      <c r="A44" s="133" t="s">
        <v>63</v>
      </c>
      <c r="B44" s="134"/>
      <c r="C44" s="72">
        <v>6.9999999999999999E-4</v>
      </c>
      <c r="D44" s="28">
        <f>C44*L7</f>
        <v>6.9999999999999999E-4</v>
      </c>
      <c r="E44" s="29">
        <v>14</v>
      </c>
      <c r="F44" s="29">
        <f>D44*E44</f>
        <v>9.7999999999999997E-3</v>
      </c>
      <c r="G44" s="124">
        <v>8.0000000000000004E-4</v>
      </c>
      <c r="H44" s="15">
        <f>G44*M7</f>
        <v>8.0000000000000004E-4</v>
      </c>
      <c r="I44" s="31">
        <v>14</v>
      </c>
      <c r="J44" s="16">
        <f>H44*I44</f>
        <v>1.12E-2</v>
      </c>
      <c r="K44" s="37">
        <f>D44+H44</f>
        <v>1.5E-3</v>
      </c>
      <c r="L44" s="206">
        <f t="shared" si="4"/>
        <v>2.0999999999999998E-2</v>
      </c>
      <c r="M44" s="208"/>
    </row>
    <row r="45" spans="1:13" ht="15" customHeight="1" x14ac:dyDescent="0.3">
      <c r="A45" s="193"/>
      <c r="B45" s="134"/>
      <c r="C45" s="28"/>
      <c r="D45" s="10">
        <f>C45*L7</f>
        <v>0</v>
      </c>
      <c r="E45" s="11"/>
      <c r="F45" s="11">
        <f>D45*E45</f>
        <v>0</v>
      </c>
      <c r="G45" s="39"/>
      <c r="H45" s="15">
        <f>G45*M7</f>
        <v>0</v>
      </c>
      <c r="I45" s="31"/>
      <c r="J45" s="16">
        <f>H45*I45</f>
        <v>0</v>
      </c>
      <c r="K45" s="22">
        <f>D45+H45</f>
        <v>0</v>
      </c>
      <c r="L45" s="148">
        <f t="shared" si="4"/>
        <v>0</v>
      </c>
      <c r="M45" s="149"/>
    </row>
    <row r="46" spans="1:13" x14ac:dyDescent="0.3">
      <c r="A46" s="133"/>
      <c r="B46" s="134"/>
      <c r="C46" s="10"/>
      <c r="D46" s="10"/>
      <c r="E46" s="11"/>
      <c r="F46" s="11"/>
      <c r="G46" s="39"/>
      <c r="H46" s="15"/>
      <c r="I46" s="31"/>
      <c r="J46" s="16"/>
      <c r="K46" s="22"/>
      <c r="L46" s="148"/>
      <c r="M46" s="149"/>
    </row>
    <row r="47" spans="1:13" ht="15" customHeight="1" x14ac:dyDescent="0.3">
      <c r="A47" s="133" t="s">
        <v>93</v>
      </c>
      <c r="B47" s="134"/>
      <c r="C47" s="10">
        <v>6.8000000000000005E-2</v>
      </c>
      <c r="D47" s="28">
        <f>C47*L7</f>
        <v>6.8000000000000005E-2</v>
      </c>
      <c r="E47" s="29">
        <v>403</v>
      </c>
      <c r="F47" s="29">
        <f t="shared" ref="F47:F53" si="5">D47*E47</f>
        <v>27.404000000000003</v>
      </c>
      <c r="G47" s="39">
        <v>8.5000000000000006E-2</v>
      </c>
      <c r="H47" s="15">
        <f>G47*M7</f>
        <v>8.5000000000000006E-2</v>
      </c>
      <c r="I47" s="31">
        <v>403</v>
      </c>
      <c r="J47" s="16">
        <f t="shared" ref="J47:J53" si="6">H47*I47</f>
        <v>34.255000000000003</v>
      </c>
      <c r="K47" s="37">
        <f t="shared" ref="K47:K53" si="7">D47+H47</f>
        <v>0.15300000000000002</v>
      </c>
      <c r="L47" s="206">
        <f t="shared" ref="L47:L52" si="8">F47+J47</f>
        <v>61.659000000000006</v>
      </c>
      <c r="M47" s="208"/>
    </row>
    <row r="48" spans="1:13" ht="15" customHeight="1" x14ac:dyDescent="0.3">
      <c r="A48" s="133" t="s">
        <v>65</v>
      </c>
      <c r="B48" s="134"/>
      <c r="C48" s="28">
        <v>6.0000000000000001E-3</v>
      </c>
      <c r="D48" s="10">
        <f>C48*L7</f>
        <v>6.0000000000000001E-3</v>
      </c>
      <c r="E48" s="11">
        <v>32</v>
      </c>
      <c r="F48" s="11">
        <f t="shared" si="5"/>
        <v>0.192</v>
      </c>
      <c r="G48" s="39">
        <v>8.0000000000000002E-3</v>
      </c>
      <c r="H48" s="15">
        <f>G48*M7</f>
        <v>8.0000000000000002E-3</v>
      </c>
      <c r="I48" s="31">
        <v>32</v>
      </c>
      <c r="J48" s="16">
        <f t="shared" si="6"/>
        <v>0.25600000000000001</v>
      </c>
      <c r="K48" s="22">
        <f t="shared" si="7"/>
        <v>1.4E-2</v>
      </c>
      <c r="L48" s="148">
        <f t="shared" si="8"/>
        <v>0.44800000000000001</v>
      </c>
      <c r="M48" s="149"/>
    </row>
    <row r="49" spans="1:13" ht="15" customHeight="1" x14ac:dyDescent="0.3">
      <c r="A49" s="133" t="s">
        <v>41</v>
      </c>
      <c r="B49" s="134"/>
      <c r="C49" s="10">
        <v>0.03</v>
      </c>
      <c r="D49" s="28">
        <f>C49*L7</f>
        <v>0.03</v>
      </c>
      <c r="E49" s="29">
        <v>25</v>
      </c>
      <c r="F49" s="29">
        <f t="shared" si="5"/>
        <v>0.75</v>
      </c>
      <c r="G49" s="39">
        <v>3.7999999999999999E-2</v>
      </c>
      <c r="H49" s="15">
        <f>G49*M7</f>
        <v>3.7999999999999999E-2</v>
      </c>
      <c r="I49" s="31">
        <v>25</v>
      </c>
      <c r="J49" s="16">
        <f t="shared" si="6"/>
        <v>0.95</v>
      </c>
      <c r="K49" s="37">
        <f t="shared" si="7"/>
        <v>6.8000000000000005E-2</v>
      </c>
      <c r="L49" s="206">
        <f t="shared" si="8"/>
        <v>1.7</v>
      </c>
      <c r="M49" s="208"/>
    </row>
    <row r="50" spans="1:13" ht="15" customHeight="1" x14ac:dyDescent="0.3">
      <c r="A50" s="133" t="s">
        <v>45</v>
      </c>
      <c r="B50" s="134"/>
      <c r="C50" s="28">
        <v>4.0000000000000001E-3</v>
      </c>
      <c r="D50" s="10">
        <f>C50*L7</f>
        <v>4.0000000000000001E-3</v>
      </c>
      <c r="E50" s="11">
        <v>81</v>
      </c>
      <c r="F50" s="11">
        <f t="shared" si="5"/>
        <v>0.32400000000000001</v>
      </c>
      <c r="G50" s="39">
        <v>5.0000000000000001E-3</v>
      </c>
      <c r="H50" s="15">
        <f>G50*M7</f>
        <v>5.0000000000000001E-3</v>
      </c>
      <c r="I50" s="31">
        <v>81</v>
      </c>
      <c r="J50" s="16">
        <f t="shared" si="6"/>
        <v>0.40500000000000003</v>
      </c>
      <c r="K50" s="22">
        <f t="shared" si="7"/>
        <v>9.0000000000000011E-3</v>
      </c>
      <c r="L50" s="148">
        <f t="shared" si="8"/>
        <v>0.72900000000000009</v>
      </c>
      <c r="M50" s="149"/>
    </row>
    <row r="51" spans="1:13" ht="15" customHeight="1" x14ac:dyDescent="0.3">
      <c r="A51" s="133" t="s">
        <v>84</v>
      </c>
      <c r="B51" s="134"/>
      <c r="C51" s="10">
        <v>6.0000000000000001E-3</v>
      </c>
      <c r="D51" s="28">
        <f>C51*L7</f>
        <v>6.0000000000000001E-3</v>
      </c>
      <c r="E51" s="29">
        <v>63</v>
      </c>
      <c r="F51" s="29">
        <f t="shared" si="5"/>
        <v>0.378</v>
      </c>
      <c r="G51" s="39">
        <v>8.0000000000000002E-3</v>
      </c>
      <c r="H51" s="15">
        <f>G51*M7</f>
        <v>8.0000000000000002E-3</v>
      </c>
      <c r="I51" s="31">
        <v>63</v>
      </c>
      <c r="J51" s="16">
        <f t="shared" si="6"/>
        <v>0.504</v>
      </c>
      <c r="K51" s="37">
        <f t="shared" si="7"/>
        <v>1.4E-2</v>
      </c>
      <c r="L51" s="206">
        <f t="shared" si="8"/>
        <v>0.88200000000000001</v>
      </c>
      <c r="M51" s="208"/>
    </row>
    <row r="52" spans="1:13" ht="15" customHeight="1" x14ac:dyDescent="0.3">
      <c r="A52" s="133" t="s">
        <v>45</v>
      </c>
      <c r="B52" s="134"/>
      <c r="C52" s="28">
        <v>4.0000000000000001E-3</v>
      </c>
      <c r="D52" s="10">
        <f>C52*L7</f>
        <v>4.0000000000000001E-3</v>
      </c>
      <c r="E52" s="11">
        <v>81</v>
      </c>
      <c r="F52" s="11">
        <f t="shared" si="5"/>
        <v>0.32400000000000001</v>
      </c>
      <c r="G52" s="39">
        <v>5.0000000000000001E-3</v>
      </c>
      <c r="H52" s="15">
        <f>G52*M7</f>
        <v>5.0000000000000001E-3</v>
      </c>
      <c r="I52" s="31">
        <v>81</v>
      </c>
      <c r="J52" s="16">
        <f t="shared" si="6"/>
        <v>0.40500000000000003</v>
      </c>
      <c r="K52" s="22">
        <f t="shared" si="7"/>
        <v>9.0000000000000011E-3</v>
      </c>
      <c r="L52" s="148">
        <f t="shared" si="8"/>
        <v>0.72900000000000009</v>
      </c>
      <c r="M52" s="149"/>
    </row>
    <row r="53" spans="1:13" ht="15" customHeight="1" x14ac:dyDescent="0.3">
      <c r="A53" s="133" t="s">
        <v>63</v>
      </c>
      <c r="B53" s="134"/>
      <c r="C53" s="28">
        <v>2E-3</v>
      </c>
      <c r="D53" s="10">
        <f>C53*L7</f>
        <v>2E-3</v>
      </c>
      <c r="E53" s="11">
        <v>14</v>
      </c>
      <c r="F53" s="11">
        <f t="shared" si="5"/>
        <v>2.8000000000000001E-2</v>
      </c>
      <c r="G53" s="39">
        <v>2E-3</v>
      </c>
      <c r="H53" s="15">
        <f>G53*M7</f>
        <v>2E-3</v>
      </c>
      <c r="I53" s="31">
        <v>14</v>
      </c>
      <c r="J53" s="16">
        <f t="shared" si="6"/>
        <v>2.8000000000000001E-2</v>
      </c>
      <c r="K53" s="22">
        <f t="shared" si="7"/>
        <v>4.0000000000000001E-3</v>
      </c>
      <c r="L53" s="148">
        <f>F53+J53</f>
        <v>5.6000000000000001E-2</v>
      </c>
      <c r="M53" s="149"/>
    </row>
    <row r="54" spans="1:13" x14ac:dyDescent="0.3">
      <c r="A54" s="133"/>
      <c r="B54" s="134"/>
      <c r="C54" s="10"/>
      <c r="D54" s="10"/>
      <c r="E54" s="11"/>
      <c r="F54" s="11"/>
      <c r="G54" s="39"/>
      <c r="H54" s="15"/>
      <c r="I54" s="31"/>
      <c r="J54" s="16"/>
      <c r="K54" s="22"/>
      <c r="L54" s="23"/>
      <c r="M54" s="36"/>
    </row>
    <row r="55" spans="1:13" x14ac:dyDescent="0.3">
      <c r="A55" s="133" t="s">
        <v>22</v>
      </c>
      <c r="B55" s="134"/>
      <c r="C55" s="10">
        <v>2.5999999999999999E-3</v>
      </c>
      <c r="D55" s="10">
        <f>C55*L7</f>
        <v>2.5999999999999999E-3</v>
      </c>
      <c r="E55" s="11">
        <v>540</v>
      </c>
      <c r="F55" s="11">
        <f t="shared" ref="F55:F61" si="9">D55*E55</f>
        <v>1.4039999999999999</v>
      </c>
      <c r="G55" s="35">
        <v>3.3E-3</v>
      </c>
      <c r="H55" s="34">
        <f>G55*M7</f>
        <v>3.3E-3</v>
      </c>
      <c r="I55" s="32">
        <v>540</v>
      </c>
      <c r="J55" s="16">
        <f t="shared" ref="J55:J61" si="10">H55*I55</f>
        <v>1.782</v>
      </c>
      <c r="K55" s="22">
        <f t="shared" ref="K55:K61" si="11">D55+H55</f>
        <v>5.8999999999999999E-3</v>
      </c>
      <c r="L55" s="148">
        <f t="shared" ref="L55:L61" si="12">F55+J55</f>
        <v>3.1859999999999999</v>
      </c>
      <c r="M55" s="149"/>
    </row>
    <row r="56" spans="1:13" x14ac:dyDescent="0.3">
      <c r="A56" s="133" t="s">
        <v>28</v>
      </c>
      <c r="B56" s="134"/>
      <c r="C56" s="10">
        <v>2E-3</v>
      </c>
      <c r="D56" s="10">
        <f>C56*L7</f>
        <v>2E-3</v>
      </c>
      <c r="E56" s="11">
        <v>26</v>
      </c>
      <c r="F56" s="11">
        <f t="shared" si="9"/>
        <v>5.2000000000000005E-2</v>
      </c>
      <c r="G56" s="35">
        <v>2.5000000000000001E-3</v>
      </c>
      <c r="H56" s="34">
        <f>G56*M7</f>
        <v>2.5000000000000001E-3</v>
      </c>
      <c r="I56" s="32">
        <v>26</v>
      </c>
      <c r="J56" s="16">
        <f t="shared" si="10"/>
        <v>6.5000000000000002E-2</v>
      </c>
      <c r="K56" s="22">
        <f t="shared" si="11"/>
        <v>4.5000000000000005E-3</v>
      </c>
      <c r="L56" s="148">
        <f t="shared" si="12"/>
        <v>0.11700000000000001</v>
      </c>
      <c r="M56" s="149"/>
    </row>
    <row r="57" spans="1:13" x14ac:dyDescent="0.3">
      <c r="A57" s="133" t="s">
        <v>40</v>
      </c>
      <c r="B57" s="134"/>
      <c r="C57" s="10">
        <v>3.0000000000000001E-3</v>
      </c>
      <c r="D57" s="10">
        <f>C57*L7</f>
        <v>3.0000000000000001E-3</v>
      </c>
      <c r="E57" s="11">
        <v>35</v>
      </c>
      <c r="F57" s="11">
        <f t="shared" si="9"/>
        <v>0.105</v>
      </c>
      <c r="G57" s="35">
        <v>3.8E-3</v>
      </c>
      <c r="H57" s="34">
        <f>G57*M7</f>
        <v>3.8E-3</v>
      </c>
      <c r="I57" s="32">
        <v>35</v>
      </c>
      <c r="J57" s="16">
        <f t="shared" si="10"/>
        <v>0.13300000000000001</v>
      </c>
      <c r="K57" s="22">
        <f t="shared" si="11"/>
        <v>6.8000000000000005E-3</v>
      </c>
      <c r="L57" s="148">
        <f t="shared" si="12"/>
        <v>0.23799999999999999</v>
      </c>
      <c r="M57" s="149"/>
    </row>
    <row r="58" spans="1:13" x14ac:dyDescent="0.3">
      <c r="A58" s="133" t="s">
        <v>41</v>
      </c>
      <c r="B58" s="134"/>
      <c r="C58" s="10">
        <v>1E-3</v>
      </c>
      <c r="D58" s="10">
        <f>C58*L7</f>
        <v>1E-3</v>
      </c>
      <c r="E58" s="11">
        <v>35</v>
      </c>
      <c r="F58" s="11">
        <f t="shared" si="9"/>
        <v>3.5000000000000003E-2</v>
      </c>
      <c r="G58" s="35">
        <v>1.2999999999999999E-3</v>
      </c>
      <c r="H58" s="34">
        <f>G58*M7</f>
        <v>1.2999999999999999E-3</v>
      </c>
      <c r="I58" s="32">
        <v>35</v>
      </c>
      <c r="J58" s="16">
        <f t="shared" si="10"/>
        <v>4.5499999999999999E-2</v>
      </c>
      <c r="K58" s="22">
        <f t="shared" si="11"/>
        <v>2.3E-3</v>
      </c>
      <c r="L58" s="148">
        <f t="shared" si="12"/>
        <v>8.0500000000000002E-2</v>
      </c>
      <c r="M58" s="149"/>
    </row>
    <row r="59" spans="1:13" x14ac:dyDescent="0.3">
      <c r="A59" s="133" t="s">
        <v>34</v>
      </c>
      <c r="B59" s="134"/>
      <c r="C59" s="10">
        <v>4.0000000000000002E-4</v>
      </c>
      <c r="D59" s="10">
        <f>C59*L7</f>
        <v>4.0000000000000002E-4</v>
      </c>
      <c r="E59" s="11">
        <v>45</v>
      </c>
      <c r="F59" s="11">
        <f t="shared" si="9"/>
        <v>1.8000000000000002E-2</v>
      </c>
      <c r="G59" s="35">
        <v>5.0000000000000001E-4</v>
      </c>
      <c r="H59" s="34">
        <f>G59*M7</f>
        <v>5.0000000000000001E-4</v>
      </c>
      <c r="I59" s="32">
        <v>45</v>
      </c>
      <c r="J59" s="16">
        <f t="shared" si="10"/>
        <v>2.2499999999999999E-2</v>
      </c>
      <c r="K59" s="22">
        <f t="shared" si="11"/>
        <v>8.9999999999999998E-4</v>
      </c>
      <c r="L59" s="148">
        <f t="shared" si="12"/>
        <v>4.0500000000000001E-2</v>
      </c>
      <c r="M59" s="149"/>
    </row>
    <row r="60" spans="1:13" x14ac:dyDescent="0.3">
      <c r="A60" s="133" t="s">
        <v>42</v>
      </c>
      <c r="B60" s="134"/>
      <c r="C60" s="10">
        <v>4.0000000000000001E-3</v>
      </c>
      <c r="D60" s="10">
        <f>C60*L7</f>
        <v>4.0000000000000001E-3</v>
      </c>
      <c r="E60" s="11">
        <v>172</v>
      </c>
      <c r="F60" s="11">
        <f t="shared" si="9"/>
        <v>0.68800000000000006</v>
      </c>
      <c r="G60" s="35">
        <v>5.0000000000000001E-3</v>
      </c>
      <c r="H60" s="34">
        <f>G60*M7</f>
        <v>5.0000000000000001E-3</v>
      </c>
      <c r="I60" s="32">
        <v>172</v>
      </c>
      <c r="J60" s="16">
        <f t="shared" si="10"/>
        <v>0.86</v>
      </c>
      <c r="K60" s="22">
        <f t="shared" si="11"/>
        <v>9.0000000000000011E-3</v>
      </c>
      <c r="L60" s="148">
        <f t="shared" si="12"/>
        <v>1.548</v>
      </c>
      <c r="M60" s="149"/>
    </row>
    <row r="61" spans="1:13" hidden="1" x14ac:dyDescent="0.3">
      <c r="A61" s="133"/>
      <c r="B61" s="134"/>
      <c r="C61" s="10"/>
      <c r="D61" s="10">
        <f>C61*L13</f>
        <v>0</v>
      </c>
      <c r="E61" s="11"/>
      <c r="F61" s="11">
        <f t="shared" si="9"/>
        <v>0</v>
      </c>
      <c r="G61" s="35"/>
      <c r="H61" s="34">
        <f>G61*M13</f>
        <v>0</v>
      </c>
      <c r="I61" s="32"/>
      <c r="J61" s="16">
        <f t="shared" si="10"/>
        <v>0</v>
      </c>
      <c r="K61" s="22">
        <f t="shared" si="11"/>
        <v>0</v>
      </c>
      <c r="L61" s="148">
        <f t="shared" si="12"/>
        <v>0</v>
      </c>
      <c r="M61" s="149"/>
    </row>
    <row r="62" spans="1:13" x14ac:dyDescent="0.3">
      <c r="A62" s="146"/>
      <c r="B62" s="210"/>
      <c r="C62" s="10"/>
      <c r="D62" s="10"/>
      <c r="E62" s="11"/>
      <c r="F62" s="11"/>
      <c r="G62" s="35"/>
      <c r="H62" s="34"/>
      <c r="I62" s="32"/>
      <c r="J62" s="16"/>
      <c r="K62" s="22"/>
      <c r="L62" s="23"/>
      <c r="M62" s="36"/>
    </row>
    <row r="63" spans="1:13" ht="15" customHeight="1" x14ac:dyDescent="0.3">
      <c r="A63" s="146" t="s">
        <v>71</v>
      </c>
      <c r="B63" s="210"/>
      <c r="C63" s="10">
        <v>0.215</v>
      </c>
      <c r="D63" s="10">
        <f>C63*L7</f>
        <v>0.215</v>
      </c>
      <c r="E63" s="11">
        <v>15</v>
      </c>
      <c r="F63" s="11">
        <f t="shared" ref="F63:F70" si="13">D63*E63</f>
        <v>3.2250000000000001</v>
      </c>
      <c r="G63" s="38">
        <v>0.28599999999999998</v>
      </c>
      <c r="H63" s="34">
        <f>G63*M7</f>
        <v>0.28599999999999998</v>
      </c>
      <c r="I63" s="32">
        <v>15</v>
      </c>
      <c r="J63" s="16">
        <f t="shared" ref="J63:J70" si="14">H63*I63</f>
        <v>4.29</v>
      </c>
      <c r="K63" s="22">
        <f t="shared" ref="K63:K70" si="15">D63+H63</f>
        <v>0.501</v>
      </c>
      <c r="L63" s="148">
        <f t="shared" ref="L63:L70" si="16">F63+J63</f>
        <v>7.5150000000000006</v>
      </c>
      <c r="M63" s="149"/>
    </row>
    <row r="64" spans="1:13" ht="15" customHeight="1" x14ac:dyDescent="0.3">
      <c r="A64" s="146" t="s">
        <v>40</v>
      </c>
      <c r="B64" s="210"/>
      <c r="C64" s="10">
        <v>3.8E-3</v>
      </c>
      <c r="D64" s="10">
        <f>C64*L7</f>
        <v>3.8E-3</v>
      </c>
      <c r="E64" s="11">
        <v>40</v>
      </c>
      <c r="F64" s="11">
        <f t="shared" si="13"/>
        <v>0.152</v>
      </c>
      <c r="G64" s="38">
        <v>4.4999999999999997E-3</v>
      </c>
      <c r="H64" s="34">
        <f>G64*M7</f>
        <v>4.4999999999999997E-3</v>
      </c>
      <c r="I64" s="32">
        <v>40</v>
      </c>
      <c r="J64" s="16">
        <f t="shared" si="14"/>
        <v>0.18</v>
      </c>
      <c r="K64" s="22">
        <f t="shared" si="15"/>
        <v>8.3000000000000001E-3</v>
      </c>
      <c r="L64" s="148">
        <f t="shared" si="16"/>
        <v>0.33199999999999996</v>
      </c>
      <c r="M64" s="149"/>
    </row>
    <row r="65" spans="1:13" ht="15" customHeight="1" x14ac:dyDescent="0.3">
      <c r="A65" s="133" t="s">
        <v>41</v>
      </c>
      <c r="B65" s="134"/>
      <c r="C65" s="10">
        <v>7.0000000000000001E-3</v>
      </c>
      <c r="D65" s="10">
        <f>C65*L7</f>
        <v>7.0000000000000001E-3</v>
      </c>
      <c r="E65" s="11">
        <v>25</v>
      </c>
      <c r="F65" s="11">
        <f t="shared" si="13"/>
        <v>0.17500000000000002</v>
      </c>
      <c r="G65" s="39">
        <v>0.01</v>
      </c>
      <c r="H65" s="34">
        <f>G65*M7</f>
        <v>0.01</v>
      </c>
      <c r="I65" s="32">
        <v>25</v>
      </c>
      <c r="J65" s="16">
        <f t="shared" si="14"/>
        <v>0.25</v>
      </c>
      <c r="K65" s="22">
        <f t="shared" si="15"/>
        <v>1.7000000000000001E-2</v>
      </c>
      <c r="L65" s="148">
        <f t="shared" si="16"/>
        <v>0.42500000000000004</v>
      </c>
      <c r="M65" s="149"/>
    </row>
    <row r="66" spans="1:13" ht="15" customHeight="1" x14ac:dyDescent="0.3">
      <c r="A66" s="133" t="s">
        <v>45</v>
      </c>
      <c r="B66" s="134"/>
      <c r="C66" s="10">
        <v>5.0000000000000001E-3</v>
      </c>
      <c r="D66" s="10">
        <f>C66*L7</f>
        <v>5.0000000000000001E-3</v>
      </c>
      <c r="E66" s="11">
        <v>81</v>
      </c>
      <c r="F66" s="11">
        <f t="shared" si="13"/>
        <v>0.40500000000000003</v>
      </c>
      <c r="G66" s="39">
        <v>7.0000000000000001E-3</v>
      </c>
      <c r="H66" s="34">
        <f>G66*M7</f>
        <v>7.0000000000000001E-3</v>
      </c>
      <c r="I66" s="32">
        <v>81</v>
      </c>
      <c r="J66" s="16">
        <f t="shared" si="14"/>
        <v>0.56700000000000006</v>
      </c>
      <c r="K66" s="22">
        <f t="shared" si="15"/>
        <v>1.2E-2</v>
      </c>
      <c r="L66" s="148">
        <f t="shared" si="16"/>
        <v>0.97200000000000009</v>
      </c>
      <c r="M66" s="149"/>
    </row>
    <row r="67" spans="1:13" ht="15" customHeight="1" x14ac:dyDescent="0.3">
      <c r="A67" s="133" t="s">
        <v>65</v>
      </c>
      <c r="B67" s="134"/>
      <c r="C67" s="10">
        <v>2E-3</v>
      </c>
      <c r="D67" s="10">
        <f>C67*L7</f>
        <v>2E-3</v>
      </c>
      <c r="E67" s="11">
        <v>32</v>
      </c>
      <c r="F67" s="11">
        <f t="shared" si="13"/>
        <v>6.4000000000000001E-2</v>
      </c>
      <c r="G67" s="39">
        <v>2E-3</v>
      </c>
      <c r="H67" s="34">
        <f>G67*M7</f>
        <v>2E-3</v>
      </c>
      <c r="I67" s="32">
        <v>32</v>
      </c>
      <c r="J67" s="16">
        <f t="shared" si="14"/>
        <v>6.4000000000000001E-2</v>
      </c>
      <c r="K67" s="22">
        <f t="shared" si="15"/>
        <v>4.0000000000000001E-3</v>
      </c>
      <c r="L67" s="148">
        <f t="shared" si="16"/>
        <v>0.128</v>
      </c>
      <c r="M67" s="149"/>
    </row>
    <row r="68" spans="1:13" ht="15" customHeight="1" x14ac:dyDescent="0.3">
      <c r="A68" s="133" t="s">
        <v>34</v>
      </c>
      <c r="B68" s="134"/>
      <c r="C68" s="10">
        <v>4.4999999999999997E-3</v>
      </c>
      <c r="D68" s="10">
        <f>C68*L7</f>
        <v>4.4999999999999997E-3</v>
      </c>
      <c r="E68" s="11">
        <v>48</v>
      </c>
      <c r="F68" s="11">
        <f t="shared" si="13"/>
        <v>0.21599999999999997</v>
      </c>
      <c r="G68" s="39">
        <v>6.0000000000000001E-3</v>
      </c>
      <c r="H68" s="34">
        <f>G68*M7</f>
        <v>6.0000000000000001E-3</v>
      </c>
      <c r="I68" s="32">
        <v>48</v>
      </c>
      <c r="J68" s="16">
        <f t="shared" si="14"/>
        <v>0.28800000000000003</v>
      </c>
      <c r="K68" s="22">
        <f t="shared" si="15"/>
        <v>1.0499999999999999E-2</v>
      </c>
      <c r="L68" s="148">
        <f t="shared" si="16"/>
        <v>0.504</v>
      </c>
      <c r="M68" s="149"/>
    </row>
    <row r="69" spans="1:13" ht="15" customHeight="1" x14ac:dyDescent="0.3">
      <c r="A69" s="133" t="s">
        <v>68</v>
      </c>
      <c r="B69" s="134"/>
      <c r="C69" s="10">
        <v>4.0000000000000001E-3</v>
      </c>
      <c r="D69" s="10">
        <f>C69*L7</f>
        <v>4.0000000000000001E-3</v>
      </c>
      <c r="E69" s="11">
        <v>172</v>
      </c>
      <c r="F69" s="11">
        <f t="shared" si="13"/>
        <v>0.68800000000000006</v>
      </c>
      <c r="G69" s="39">
        <v>5.0000000000000001E-3</v>
      </c>
      <c r="H69" s="34">
        <f>G69*M7</f>
        <v>5.0000000000000001E-3</v>
      </c>
      <c r="I69" s="32">
        <v>172</v>
      </c>
      <c r="J69" s="16">
        <f t="shared" si="14"/>
        <v>0.86</v>
      </c>
      <c r="K69" s="22">
        <f t="shared" si="15"/>
        <v>9.0000000000000011E-3</v>
      </c>
      <c r="L69" s="148">
        <f t="shared" si="16"/>
        <v>1.548</v>
      </c>
      <c r="M69" s="149"/>
    </row>
    <row r="70" spans="1:13" ht="15" customHeight="1" x14ac:dyDescent="0.3">
      <c r="A70" s="146" t="s">
        <v>37</v>
      </c>
      <c r="B70" s="210"/>
      <c r="C70" s="10">
        <v>2E-3</v>
      </c>
      <c r="D70" s="10">
        <f>C70*L7</f>
        <v>2E-3</v>
      </c>
      <c r="E70" s="11">
        <v>14</v>
      </c>
      <c r="F70" s="11">
        <f t="shared" si="13"/>
        <v>2.8000000000000001E-2</v>
      </c>
      <c r="G70" s="38">
        <v>2E-3</v>
      </c>
      <c r="H70" s="34">
        <f>G70*M7</f>
        <v>2E-3</v>
      </c>
      <c r="I70" s="32">
        <v>14</v>
      </c>
      <c r="J70" s="16">
        <f t="shared" si="14"/>
        <v>2.8000000000000001E-2</v>
      </c>
      <c r="K70" s="22">
        <f t="shared" si="15"/>
        <v>4.0000000000000001E-3</v>
      </c>
      <c r="L70" s="148">
        <f t="shared" si="16"/>
        <v>5.6000000000000001E-2</v>
      </c>
      <c r="M70" s="149"/>
    </row>
    <row r="71" spans="1:13" x14ac:dyDescent="0.3">
      <c r="A71" s="133"/>
      <c r="B71" s="134"/>
      <c r="C71" s="10"/>
      <c r="D71" s="10"/>
      <c r="E71" s="11"/>
      <c r="F71" s="11"/>
      <c r="G71" s="35"/>
      <c r="H71" s="34"/>
      <c r="I71" s="32"/>
      <c r="J71" s="16"/>
      <c r="K71" s="22"/>
      <c r="L71" s="23"/>
      <c r="M71" s="36"/>
    </row>
    <row r="72" spans="1:13" ht="15" customHeight="1" x14ac:dyDescent="0.3">
      <c r="A72" s="146" t="s">
        <v>98</v>
      </c>
      <c r="B72" s="210"/>
      <c r="C72" s="10">
        <v>0.04</v>
      </c>
      <c r="D72" s="10">
        <f>C72*L7</f>
        <v>0.04</v>
      </c>
      <c r="E72" s="11">
        <v>52.7</v>
      </c>
      <c r="F72" s="11">
        <f>D72*E72</f>
        <v>2.1080000000000001</v>
      </c>
      <c r="G72" s="24">
        <v>0.04</v>
      </c>
      <c r="H72" s="34">
        <f>G72*M7</f>
        <v>0.04</v>
      </c>
      <c r="I72" s="32">
        <v>52.7</v>
      </c>
      <c r="J72" s="16">
        <f>H72*I72</f>
        <v>2.1080000000000001</v>
      </c>
      <c r="K72" s="22">
        <f>D72+H72</f>
        <v>0.08</v>
      </c>
      <c r="L72" s="148">
        <f>F72+J72</f>
        <v>4.2160000000000002</v>
      </c>
      <c r="M72" s="232"/>
    </row>
    <row r="73" spans="1:13" ht="15" customHeight="1" x14ac:dyDescent="0.3">
      <c r="A73" s="146"/>
      <c r="B73" s="210"/>
      <c r="C73" s="10"/>
      <c r="D73" s="10"/>
      <c r="E73" s="11"/>
      <c r="F73" s="11"/>
      <c r="G73" s="24"/>
      <c r="H73" s="34"/>
      <c r="I73" s="32"/>
      <c r="J73" s="16"/>
      <c r="K73" s="22"/>
      <c r="L73" s="148"/>
      <c r="M73" s="232"/>
    </row>
    <row r="74" spans="1:13" ht="15" customHeight="1" x14ac:dyDescent="0.3">
      <c r="A74" s="146" t="s">
        <v>138</v>
      </c>
      <c r="B74" s="210"/>
      <c r="C74" s="10">
        <v>0.04</v>
      </c>
      <c r="D74" s="10">
        <f>C74*L7</f>
        <v>0.04</v>
      </c>
      <c r="E74" s="11">
        <v>49.3</v>
      </c>
      <c r="F74" s="11">
        <f>D74*E74</f>
        <v>1.972</v>
      </c>
      <c r="G74" s="24">
        <v>0.04</v>
      </c>
      <c r="H74" s="34">
        <f>G74*M7</f>
        <v>0.04</v>
      </c>
      <c r="I74" s="32">
        <v>49.3</v>
      </c>
      <c r="J74" s="16">
        <f>H74*I74</f>
        <v>1.972</v>
      </c>
      <c r="K74" s="22">
        <f>D74+H74</f>
        <v>0.08</v>
      </c>
      <c r="L74" s="148">
        <f>F74+J74</f>
        <v>3.944</v>
      </c>
      <c r="M74" s="232"/>
    </row>
    <row r="75" spans="1:13" ht="15" customHeight="1" x14ac:dyDescent="0.3">
      <c r="A75" s="146"/>
      <c r="B75" s="210"/>
      <c r="C75" s="10"/>
      <c r="D75" s="10"/>
      <c r="E75" s="11"/>
      <c r="F75" s="11"/>
      <c r="G75" s="24"/>
      <c r="H75" s="34"/>
      <c r="I75" s="32"/>
      <c r="J75" s="16"/>
      <c r="K75" s="22"/>
      <c r="L75" s="23"/>
      <c r="M75" s="113"/>
    </row>
    <row r="76" spans="1:13" x14ac:dyDescent="0.3">
      <c r="A76" s="133" t="s">
        <v>142</v>
      </c>
      <c r="B76" s="134"/>
      <c r="C76" s="10">
        <v>0.02</v>
      </c>
      <c r="D76" s="10">
        <f>C76*L7</f>
        <v>0.02</v>
      </c>
      <c r="E76" s="11">
        <v>174</v>
      </c>
      <c r="F76" s="11">
        <f>D76*E76</f>
        <v>3.48</v>
      </c>
      <c r="G76" s="120">
        <v>0.02</v>
      </c>
      <c r="H76" s="15">
        <f>G76*M7</f>
        <v>0.02</v>
      </c>
      <c r="I76" s="31">
        <v>174</v>
      </c>
      <c r="J76" s="16">
        <f>H76*I76</f>
        <v>3.48</v>
      </c>
      <c r="K76" s="22">
        <f>D76+H76</f>
        <v>0.04</v>
      </c>
      <c r="L76" s="148">
        <f>F76+J76</f>
        <v>6.96</v>
      </c>
      <c r="M76" s="149"/>
    </row>
    <row r="77" spans="1:13" x14ac:dyDescent="0.3">
      <c r="A77" s="133" t="s">
        <v>34</v>
      </c>
      <c r="B77" s="134"/>
      <c r="C77" s="10">
        <v>0.02</v>
      </c>
      <c r="D77" s="10">
        <f>C77*L7</f>
        <v>0.02</v>
      </c>
      <c r="E77" s="11">
        <v>48</v>
      </c>
      <c r="F77" s="11">
        <f>D77*E77</f>
        <v>0.96</v>
      </c>
      <c r="G77" s="15">
        <v>0.02</v>
      </c>
      <c r="H77" s="15">
        <f>G77*M7</f>
        <v>0.02</v>
      </c>
      <c r="I77" s="31">
        <v>48</v>
      </c>
      <c r="J77" s="16">
        <f>H77*I77</f>
        <v>0.96</v>
      </c>
      <c r="K77" s="22">
        <f>D77+H77</f>
        <v>0.04</v>
      </c>
      <c r="L77" s="148">
        <f>F77+J77</f>
        <v>1.92</v>
      </c>
      <c r="M77" s="149"/>
    </row>
    <row r="78" spans="1:13" x14ac:dyDescent="0.3">
      <c r="A78" s="246"/>
      <c r="B78" s="247"/>
      <c r="C78" s="114"/>
      <c r="D78" s="28">
        <f>C78*L7</f>
        <v>0</v>
      </c>
      <c r="E78" s="115"/>
      <c r="F78" s="29">
        <f>D78*E78</f>
        <v>0</v>
      </c>
      <c r="G78" s="15"/>
      <c r="H78" s="15">
        <f>G78*M7</f>
        <v>0</v>
      </c>
      <c r="I78" s="31"/>
      <c r="J78" s="16">
        <f>H78*I78</f>
        <v>0</v>
      </c>
      <c r="K78" s="22">
        <f>D78+H78</f>
        <v>0</v>
      </c>
      <c r="L78" s="148">
        <f>F78+J78</f>
        <v>0</v>
      </c>
      <c r="M78" s="149"/>
    </row>
    <row r="79" spans="1:13" x14ac:dyDescent="0.3">
      <c r="A79" s="174" t="s">
        <v>4</v>
      </c>
      <c r="B79" s="175"/>
      <c r="C79" s="12"/>
      <c r="D79" s="13"/>
      <c r="E79" s="13"/>
      <c r="F79" s="13">
        <f>SUM(F28:F78)</f>
        <v>63.783727272727262</v>
      </c>
      <c r="G79" s="18"/>
      <c r="H79" s="18"/>
      <c r="I79" s="19"/>
      <c r="J79" s="20">
        <f>SUM(J28:J78)</f>
        <v>77.726109090909077</v>
      </c>
      <c r="K79" s="22">
        <f>D79+H79</f>
        <v>0</v>
      </c>
      <c r="L79" s="167">
        <f>SUM(L28:L78)</f>
        <v>141.50983636363634</v>
      </c>
      <c r="M79" s="177"/>
    </row>
    <row r="80" spans="1:13" x14ac:dyDescent="0.3">
      <c r="A80" s="4"/>
      <c r="B80" s="4"/>
      <c r="C80" s="4"/>
      <c r="D80" s="4"/>
      <c r="E80" s="4"/>
      <c r="F80" s="4"/>
      <c r="G80" s="2"/>
      <c r="H80" s="2"/>
      <c r="I80" s="2"/>
      <c r="J80" s="2"/>
      <c r="K80" s="2"/>
      <c r="L80" s="2"/>
      <c r="M80" s="2"/>
    </row>
    <row r="83" spans="3:10" x14ac:dyDescent="0.3">
      <c r="F83" s="70">
        <f>'1 день'!F50+'2 день'!F62+'3 день'!F68+'4 день'!F53+'5 день'!F65+'6 день'!F61+'7 день'!F54+'8 день'!F72+'9 день'!F52+'10 день'!F79</f>
        <v>707.43420000000003</v>
      </c>
      <c r="J83" s="70">
        <f>'1 день'!J50+'2 день'!J62+'3 день'!J68+'4 день'!J53+'5 день'!J65+'6 день'!J61+'7 день'!J54+'8 день'!J72+'9 день'!J52+'10 день'!J79</f>
        <v>854.79422727272731</v>
      </c>
    </row>
    <row r="84" spans="3:10" x14ac:dyDescent="0.3">
      <c r="C84" t="s">
        <v>150</v>
      </c>
      <c r="D84">
        <v>69</v>
      </c>
      <c r="F84">
        <f>F83/10</f>
        <v>70.74342</v>
      </c>
      <c r="G84" t="s">
        <v>150</v>
      </c>
      <c r="H84">
        <v>79</v>
      </c>
      <c r="J84">
        <f>J83/10</f>
        <v>85.479422727272734</v>
      </c>
    </row>
    <row r="86" spans="3:10" x14ac:dyDescent="0.3">
      <c r="C86" t="s">
        <v>151</v>
      </c>
      <c r="D86">
        <v>64</v>
      </c>
      <c r="F86" s="70"/>
      <c r="G86" t="s">
        <v>151</v>
      </c>
      <c r="H86">
        <v>74</v>
      </c>
      <c r="J86" s="70"/>
    </row>
  </sheetData>
  <mergeCells count="131">
    <mergeCell ref="L34:M34"/>
    <mergeCell ref="A25:B25"/>
    <mergeCell ref="B2:H2"/>
    <mergeCell ref="B3:H3"/>
    <mergeCell ref="G4:I4"/>
    <mergeCell ref="G5:I5"/>
    <mergeCell ref="L32:M32"/>
    <mergeCell ref="A30:B30"/>
    <mergeCell ref="A24:B24"/>
    <mergeCell ref="A28:B28"/>
    <mergeCell ref="A10:B10"/>
    <mergeCell ref="A8:B9"/>
    <mergeCell ref="A19:B19"/>
    <mergeCell ref="A32:B32"/>
    <mergeCell ref="A18:B18"/>
    <mergeCell ref="A17:B17"/>
    <mergeCell ref="A29:B29"/>
    <mergeCell ref="A15:B15"/>
    <mergeCell ref="A11:B11"/>
    <mergeCell ref="A12:B12"/>
    <mergeCell ref="L28:M28"/>
    <mergeCell ref="A26:B26"/>
    <mergeCell ref="A21:B21"/>
    <mergeCell ref="A23:B23"/>
    <mergeCell ref="L33:M33"/>
    <mergeCell ref="L30:M30"/>
    <mergeCell ref="I8:K8"/>
    <mergeCell ref="C8:C9"/>
    <mergeCell ref="E8:G8"/>
    <mergeCell ref="D8:D9"/>
    <mergeCell ref="L24:M24"/>
    <mergeCell ref="L8:M8"/>
    <mergeCell ref="L31:M31"/>
    <mergeCell ref="L29:M29"/>
    <mergeCell ref="L26:M26"/>
    <mergeCell ref="L23:M23"/>
    <mergeCell ref="L25:M25"/>
    <mergeCell ref="A34:B34"/>
    <mergeCell ref="A42:B42"/>
    <mergeCell ref="A13:B13"/>
    <mergeCell ref="A16:B16"/>
    <mergeCell ref="A14:B14"/>
    <mergeCell ref="A20:B20"/>
    <mergeCell ref="A48:B48"/>
    <mergeCell ref="A50:B50"/>
    <mergeCell ref="A36:B36"/>
    <mergeCell ref="A31:B31"/>
    <mergeCell ref="A45:B45"/>
    <mergeCell ref="A33:B33"/>
    <mergeCell ref="A27:B27"/>
    <mergeCell ref="L35:M35"/>
    <mergeCell ref="A54:B54"/>
    <mergeCell ref="A52:B52"/>
    <mergeCell ref="A53:B53"/>
    <mergeCell ref="L47:M47"/>
    <mergeCell ref="A49:B49"/>
    <mergeCell ref="A46:B46"/>
    <mergeCell ref="A47:B47"/>
    <mergeCell ref="L48:M48"/>
    <mergeCell ref="L49:M49"/>
    <mergeCell ref="A51:B51"/>
    <mergeCell ref="A43:B43"/>
    <mergeCell ref="A44:B44"/>
    <mergeCell ref="A40:B40"/>
    <mergeCell ref="A35:B35"/>
    <mergeCell ref="L53:M53"/>
    <mergeCell ref="L52:M52"/>
    <mergeCell ref="L51:M51"/>
    <mergeCell ref="L50:M50"/>
    <mergeCell ref="A37:B37"/>
    <mergeCell ref="A39:B39"/>
    <mergeCell ref="A41:B41"/>
    <mergeCell ref="A38:B38"/>
    <mergeCell ref="L44:M44"/>
    <mergeCell ref="L57:M57"/>
    <mergeCell ref="L58:M58"/>
    <mergeCell ref="L56:M56"/>
    <mergeCell ref="A56:B56"/>
    <mergeCell ref="A60:B60"/>
    <mergeCell ref="A67:B67"/>
    <mergeCell ref="A66:B66"/>
    <mergeCell ref="L36:M36"/>
    <mergeCell ref="L46:M46"/>
    <mergeCell ref="A58:B58"/>
    <mergeCell ref="L60:M60"/>
    <mergeCell ref="L59:M59"/>
    <mergeCell ref="A59:B59"/>
    <mergeCell ref="A55:B55"/>
    <mergeCell ref="A57:B57"/>
    <mergeCell ref="L55:M55"/>
    <mergeCell ref="L37:M37"/>
    <mergeCell ref="L41:M41"/>
    <mergeCell ref="L45:M45"/>
    <mergeCell ref="L40:M40"/>
    <mergeCell ref="L43:M43"/>
    <mergeCell ref="L42:M42"/>
    <mergeCell ref="L39:M39"/>
    <mergeCell ref="L38:M38"/>
    <mergeCell ref="L70:M70"/>
    <mergeCell ref="A71:B71"/>
    <mergeCell ref="A73:B73"/>
    <mergeCell ref="A74:B74"/>
    <mergeCell ref="L73:M73"/>
    <mergeCell ref="L74:M74"/>
    <mergeCell ref="L68:M68"/>
    <mergeCell ref="A61:B61"/>
    <mergeCell ref="A65:B65"/>
    <mergeCell ref="L79:M79"/>
    <mergeCell ref="A79:B79"/>
    <mergeCell ref="L77:M77"/>
    <mergeCell ref="A77:B77"/>
    <mergeCell ref="L78:M78"/>
    <mergeCell ref="A78:B78"/>
    <mergeCell ref="L61:M61"/>
    <mergeCell ref="A69:B69"/>
    <mergeCell ref="A68:B68"/>
    <mergeCell ref="L66:M66"/>
    <mergeCell ref="A62:B62"/>
    <mergeCell ref="L63:M63"/>
    <mergeCell ref="L64:M64"/>
    <mergeCell ref="A64:B64"/>
    <mergeCell ref="L65:M65"/>
    <mergeCell ref="L69:M69"/>
    <mergeCell ref="L67:M67"/>
    <mergeCell ref="A76:B76"/>
    <mergeCell ref="A75:B75"/>
    <mergeCell ref="A72:B72"/>
    <mergeCell ref="A63:B63"/>
    <mergeCell ref="A70:B70"/>
    <mergeCell ref="L76:M76"/>
    <mergeCell ref="L72:M72"/>
  </mergeCells>
  <phoneticPr fontId="15" type="noConversion"/>
  <pageMargins left="0.7" right="0.7" top="0.75" bottom="0.75" header="0.3" footer="0.3"/>
  <pageSetup paperSize="9" fitToHeight="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opLeftCell="A50" workbookViewId="0">
      <selection activeCell="N51" sqref="N51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9.441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84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185"/>
      <c r="B8" s="186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30" t="s">
        <v>101</v>
      </c>
      <c r="B9" s="131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 x14ac:dyDescent="0.3">
      <c r="A10" s="130" t="s">
        <v>102</v>
      </c>
      <c r="B10" s="131"/>
      <c r="C10" s="33">
        <v>180</v>
      </c>
      <c r="D10" s="76">
        <v>230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hidden="1" customHeight="1" x14ac:dyDescent="0.3">
      <c r="A11" s="130"/>
      <c r="B11" s="131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x14ac:dyDescent="0.3">
      <c r="A12" s="130" t="s">
        <v>29</v>
      </c>
      <c r="B12" s="131"/>
      <c r="C12" s="33">
        <v>150</v>
      </c>
      <c r="D12" s="76">
        <v>180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30" t="s">
        <v>52</v>
      </c>
      <c r="B13" s="131"/>
      <c r="C13" s="33">
        <v>80</v>
      </c>
      <c r="D13" s="76">
        <v>100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customHeight="1" x14ac:dyDescent="0.3">
      <c r="A14" s="130" t="s">
        <v>86</v>
      </c>
      <c r="B14" s="131"/>
      <c r="C14" s="33">
        <v>200</v>
      </c>
      <c r="D14" s="76">
        <v>200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x14ac:dyDescent="0.3">
      <c r="A15" s="130" t="s">
        <v>138</v>
      </c>
      <c r="B15" s="131"/>
      <c r="C15" s="33">
        <v>40</v>
      </c>
      <c r="D15" s="76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x14ac:dyDescent="0.3">
      <c r="A16" s="150" t="s">
        <v>98</v>
      </c>
      <c r="B16" s="151"/>
      <c r="C16" s="33">
        <v>40</v>
      </c>
      <c r="D16" s="123">
        <v>40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">
      <c r="A17" s="187"/>
      <c r="B17" s="131"/>
      <c r="C17" s="33"/>
      <c r="D17" s="78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thickBot="1" x14ac:dyDescent="0.35">
      <c r="A18" s="156"/>
      <c r="B18" s="188"/>
      <c r="C18" s="71"/>
      <c r="D18" s="7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23</v>
      </c>
      <c r="D20" s="9" t="s">
        <v>17</v>
      </c>
      <c r="E20" s="9" t="s">
        <v>7</v>
      </c>
      <c r="F20" s="9" t="s">
        <v>5</v>
      </c>
      <c r="G20" s="14" t="s">
        <v>18</v>
      </c>
      <c r="H20" s="14" t="s">
        <v>19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x14ac:dyDescent="0.3">
      <c r="A21" s="133" t="s">
        <v>103</v>
      </c>
      <c r="B21" s="134"/>
      <c r="C21" s="10">
        <v>9.9000000000000005E-2</v>
      </c>
      <c r="D21" s="10">
        <f>C21*L6</f>
        <v>9.9000000000000005E-2</v>
      </c>
      <c r="E21" s="11">
        <v>15</v>
      </c>
      <c r="F21" s="11">
        <f>D21*E21</f>
        <v>1.4850000000000001</v>
      </c>
      <c r="G21" s="35">
        <v>0.158</v>
      </c>
      <c r="H21" s="34">
        <f>G21*M6</f>
        <v>0.158</v>
      </c>
      <c r="I21" s="32">
        <v>15</v>
      </c>
      <c r="J21" s="16">
        <f>H21*I21</f>
        <v>2.37</v>
      </c>
      <c r="K21" s="22">
        <f>D21+H21</f>
        <v>0.25700000000000001</v>
      </c>
      <c r="L21" s="148">
        <f>F21+J21</f>
        <v>3.8550000000000004</v>
      </c>
      <c r="M21" s="149"/>
    </row>
    <row r="22" spans="1:13" x14ac:dyDescent="0.3">
      <c r="A22" s="133" t="s">
        <v>40</v>
      </c>
      <c r="B22" s="134"/>
      <c r="C22" s="10">
        <v>7.4999999999999997E-3</v>
      </c>
      <c r="D22" s="10">
        <f>C22*L6</f>
        <v>7.4999999999999997E-3</v>
      </c>
      <c r="E22" s="11">
        <v>40</v>
      </c>
      <c r="F22" s="11">
        <f t="shared" ref="F22:F27" si="0">D22*E22</f>
        <v>0.3</v>
      </c>
      <c r="G22" s="35">
        <v>1.2500000000000001E-2</v>
      </c>
      <c r="H22" s="34">
        <f>G22*M6</f>
        <v>1.2500000000000001E-2</v>
      </c>
      <c r="I22" s="32">
        <v>40</v>
      </c>
      <c r="J22" s="16">
        <f t="shared" ref="J22:J27" si="1">H22*I22</f>
        <v>0.5</v>
      </c>
      <c r="K22" s="22">
        <f t="shared" ref="K22:K27" si="2">D22+H22</f>
        <v>0.02</v>
      </c>
      <c r="L22" s="148">
        <f t="shared" ref="L22:L27" si="3">F22+J22</f>
        <v>0.8</v>
      </c>
      <c r="M22" s="149"/>
    </row>
    <row r="23" spans="1:13" x14ac:dyDescent="0.3">
      <c r="A23" s="133" t="s">
        <v>45</v>
      </c>
      <c r="B23" s="134"/>
      <c r="C23" s="10">
        <v>3.0000000000000001E-3</v>
      </c>
      <c r="D23" s="10">
        <f>C23*L6</f>
        <v>3.0000000000000001E-3</v>
      </c>
      <c r="E23" s="11">
        <v>81</v>
      </c>
      <c r="F23" s="11">
        <f t="shared" si="0"/>
        <v>0.24299999999999999</v>
      </c>
      <c r="G23" s="35">
        <v>5.0000000000000001E-3</v>
      </c>
      <c r="H23" s="34">
        <f>G23*M6</f>
        <v>5.0000000000000001E-3</v>
      </c>
      <c r="I23" s="32">
        <v>81</v>
      </c>
      <c r="J23" s="16">
        <f t="shared" si="1"/>
        <v>0.40500000000000003</v>
      </c>
      <c r="K23" s="22">
        <f t="shared" si="2"/>
        <v>8.0000000000000002E-3</v>
      </c>
      <c r="L23" s="148">
        <f t="shared" si="3"/>
        <v>0.64800000000000002</v>
      </c>
      <c r="M23" s="149"/>
    </row>
    <row r="24" spans="1:13" x14ac:dyDescent="0.3">
      <c r="A24" s="133" t="s">
        <v>34</v>
      </c>
      <c r="B24" s="134"/>
      <c r="C24" s="10">
        <v>3.0000000000000001E-3</v>
      </c>
      <c r="D24" s="10">
        <f>C24*L6</f>
        <v>3.0000000000000001E-3</v>
      </c>
      <c r="E24" s="11">
        <v>48</v>
      </c>
      <c r="F24" s="11">
        <f t="shared" si="0"/>
        <v>0.14400000000000002</v>
      </c>
      <c r="G24" s="35">
        <v>5.0000000000000001E-3</v>
      </c>
      <c r="H24" s="34">
        <f>G24*M6</f>
        <v>5.0000000000000001E-3</v>
      </c>
      <c r="I24" s="32">
        <v>48</v>
      </c>
      <c r="J24" s="16">
        <f t="shared" si="1"/>
        <v>0.24</v>
      </c>
      <c r="K24" s="22">
        <f t="shared" si="2"/>
        <v>8.0000000000000002E-3</v>
      </c>
      <c r="L24" s="148">
        <f t="shared" si="3"/>
        <v>0.38400000000000001</v>
      </c>
      <c r="M24" s="149"/>
    </row>
    <row r="25" spans="1:13" x14ac:dyDescent="0.3">
      <c r="A25" s="133" t="s">
        <v>104</v>
      </c>
      <c r="B25" s="134"/>
      <c r="C25" s="10">
        <v>2.0000000000000001E-4</v>
      </c>
      <c r="D25" s="10">
        <f>C25*L6</f>
        <v>2.0000000000000001E-4</v>
      </c>
      <c r="E25" s="11">
        <v>330</v>
      </c>
      <c r="F25" s="11">
        <f t="shared" si="0"/>
        <v>6.6000000000000003E-2</v>
      </c>
      <c r="G25" s="35">
        <v>2.9999999999999997E-4</v>
      </c>
      <c r="H25" s="34">
        <f>G25*M6</f>
        <v>2.9999999999999997E-4</v>
      </c>
      <c r="I25" s="32">
        <v>330</v>
      </c>
      <c r="J25" s="16">
        <f t="shared" si="1"/>
        <v>9.8999999999999991E-2</v>
      </c>
      <c r="K25" s="22">
        <f t="shared" si="2"/>
        <v>5.0000000000000001E-4</v>
      </c>
      <c r="L25" s="148">
        <f t="shared" si="3"/>
        <v>0.16499999999999998</v>
      </c>
      <c r="M25" s="149"/>
    </row>
    <row r="26" spans="1:13" hidden="1" x14ac:dyDescent="0.3">
      <c r="A26" s="146"/>
      <c r="B26" s="147"/>
      <c r="C26" s="10"/>
      <c r="D26" s="10"/>
      <c r="E26" s="11"/>
      <c r="F26" s="11"/>
      <c r="G26" s="35"/>
      <c r="H26" s="34"/>
      <c r="I26" s="32"/>
      <c r="J26" s="16"/>
      <c r="K26" s="22"/>
      <c r="L26" s="23"/>
      <c r="M26" s="36"/>
    </row>
    <row r="27" spans="1:13" x14ac:dyDescent="0.3">
      <c r="A27" s="133" t="s">
        <v>63</v>
      </c>
      <c r="B27" s="134"/>
      <c r="C27" s="10">
        <v>1E-3</v>
      </c>
      <c r="D27" s="10">
        <f>C27*L6</f>
        <v>1E-3</v>
      </c>
      <c r="E27" s="11">
        <v>14</v>
      </c>
      <c r="F27" s="11">
        <f t="shared" si="0"/>
        <v>1.4E-2</v>
      </c>
      <c r="G27" s="35">
        <v>1E-3</v>
      </c>
      <c r="H27" s="34">
        <f>G27*M6</f>
        <v>1E-3</v>
      </c>
      <c r="I27" s="32">
        <v>14</v>
      </c>
      <c r="J27" s="16">
        <f t="shared" si="1"/>
        <v>1.4E-2</v>
      </c>
      <c r="K27" s="22">
        <f t="shared" si="2"/>
        <v>2E-3</v>
      </c>
      <c r="L27" s="148">
        <f t="shared" si="3"/>
        <v>2.8000000000000001E-2</v>
      </c>
      <c r="M27" s="149"/>
    </row>
    <row r="28" spans="1:13" x14ac:dyDescent="0.3">
      <c r="A28" s="146"/>
      <c r="B28" s="147"/>
      <c r="C28" s="10"/>
      <c r="D28" s="10"/>
      <c r="E28" s="11"/>
      <c r="F28" s="11"/>
      <c r="G28" s="35"/>
      <c r="H28" s="34"/>
      <c r="I28" s="32"/>
      <c r="J28" s="16"/>
      <c r="K28" s="22"/>
      <c r="L28" s="23"/>
      <c r="M28" s="36"/>
    </row>
    <row r="29" spans="1:13" x14ac:dyDescent="0.3">
      <c r="A29" s="133" t="s">
        <v>62</v>
      </c>
      <c r="B29" s="134"/>
      <c r="C29" s="10">
        <v>0.04</v>
      </c>
      <c r="D29" s="10">
        <f>C29*L6</f>
        <v>0.04</v>
      </c>
      <c r="E29" s="11">
        <v>175</v>
      </c>
      <c r="F29" s="11">
        <f t="shared" ref="F29:F37" si="4">D29*E29</f>
        <v>7</v>
      </c>
      <c r="G29" s="35">
        <v>4.8000000000000001E-2</v>
      </c>
      <c r="H29" s="34">
        <f>G29*M6</f>
        <v>4.8000000000000001E-2</v>
      </c>
      <c r="I29" s="32">
        <v>175</v>
      </c>
      <c r="J29" s="16">
        <f t="shared" ref="J29:J37" si="5">H29*I29</f>
        <v>8.4</v>
      </c>
      <c r="K29" s="22">
        <f t="shared" ref="K29:K37" si="6">D29+H29</f>
        <v>8.7999999999999995E-2</v>
      </c>
      <c r="L29" s="148">
        <f t="shared" ref="L29:L37" si="7">F29+J29</f>
        <v>15.4</v>
      </c>
      <c r="M29" s="149"/>
    </row>
    <row r="30" spans="1:13" x14ac:dyDescent="0.3">
      <c r="A30" s="133" t="s">
        <v>31</v>
      </c>
      <c r="B30" s="134"/>
      <c r="C30" s="10">
        <v>7.1999999999999995E-2</v>
      </c>
      <c r="D30" s="10">
        <f>C30*L6</f>
        <v>7.1999999999999995E-2</v>
      </c>
      <c r="E30" s="11">
        <v>25</v>
      </c>
      <c r="F30" s="11">
        <f t="shared" si="4"/>
        <v>1.7999999999999998</v>
      </c>
      <c r="G30" s="35">
        <v>9.1999999999999998E-2</v>
      </c>
      <c r="H30" s="34">
        <f>G30*M6</f>
        <v>9.1999999999999998E-2</v>
      </c>
      <c r="I30" s="32">
        <v>25</v>
      </c>
      <c r="J30" s="16">
        <f t="shared" si="5"/>
        <v>2.2999999999999998</v>
      </c>
      <c r="K30" s="22">
        <f t="shared" si="6"/>
        <v>0.16399999999999998</v>
      </c>
      <c r="L30" s="148">
        <f t="shared" si="7"/>
        <v>4.0999999999999996</v>
      </c>
      <c r="M30" s="149"/>
    </row>
    <row r="31" spans="1:13" x14ac:dyDescent="0.3">
      <c r="A31" s="133" t="s">
        <v>41</v>
      </c>
      <c r="B31" s="134"/>
      <c r="C31" s="10">
        <v>8.9999999999999993E-3</v>
      </c>
      <c r="D31" s="10">
        <f>C31*L6</f>
        <v>8.9999999999999993E-3</v>
      </c>
      <c r="E31" s="11">
        <v>25</v>
      </c>
      <c r="F31" s="11">
        <f t="shared" si="4"/>
        <v>0.22499999999999998</v>
      </c>
      <c r="G31" s="35">
        <v>1.0699999999999999E-2</v>
      </c>
      <c r="H31" s="34">
        <f>G31*M6</f>
        <v>1.0699999999999999E-2</v>
      </c>
      <c r="I31" s="32">
        <v>25</v>
      </c>
      <c r="J31" s="16">
        <f t="shared" si="5"/>
        <v>0.26749999999999996</v>
      </c>
      <c r="K31" s="22">
        <f t="shared" si="6"/>
        <v>1.9699999999999999E-2</v>
      </c>
      <c r="L31" s="148">
        <f t="shared" si="7"/>
        <v>0.49249999999999994</v>
      </c>
      <c r="M31" s="149"/>
    </row>
    <row r="32" spans="1:13" x14ac:dyDescent="0.3">
      <c r="A32" s="133" t="s">
        <v>40</v>
      </c>
      <c r="B32" s="134"/>
      <c r="C32" s="10">
        <v>8.9999999999999993E-3</v>
      </c>
      <c r="D32" s="10">
        <f>C32*L6</f>
        <v>8.9999999999999993E-3</v>
      </c>
      <c r="E32" s="11">
        <v>40</v>
      </c>
      <c r="F32" s="11">
        <f t="shared" si="4"/>
        <v>0.36</v>
      </c>
      <c r="G32" s="35">
        <v>1.15E-2</v>
      </c>
      <c r="H32" s="34">
        <f>G32*M6</f>
        <v>1.15E-2</v>
      </c>
      <c r="I32" s="32">
        <v>40</v>
      </c>
      <c r="J32" s="16">
        <f t="shared" si="5"/>
        <v>0.45999999999999996</v>
      </c>
      <c r="K32" s="22">
        <f t="shared" si="6"/>
        <v>2.0499999999999997E-2</v>
      </c>
      <c r="L32" s="148">
        <f t="shared" si="7"/>
        <v>0.82</v>
      </c>
      <c r="M32" s="149"/>
    </row>
    <row r="33" spans="1:13" x14ac:dyDescent="0.3">
      <c r="A33" s="133" t="s">
        <v>22</v>
      </c>
      <c r="B33" s="134"/>
      <c r="C33" s="10">
        <v>2.2000000000000001E-3</v>
      </c>
      <c r="D33" s="10">
        <f>C33*L6</f>
        <v>2.2000000000000001E-3</v>
      </c>
      <c r="E33" s="11">
        <v>540</v>
      </c>
      <c r="F33" s="11">
        <f t="shared" si="4"/>
        <v>1.1880000000000002</v>
      </c>
      <c r="G33" s="35">
        <v>2.7599999999999999E-3</v>
      </c>
      <c r="H33" s="34">
        <f>G33*M6</f>
        <v>2.7599999999999999E-3</v>
      </c>
      <c r="I33" s="32">
        <v>540</v>
      </c>
      <c r="J33" s="16">
        <f t="shared" si="5"/>
        <v>1.4903999999999999</v>
      </c>
      <c r="K33" s="22">
        <f t="shared" si="6"/>
        <v>4.96E-3</v>
      </c>
      <c r="L33" s="148">
        <f t="shared" si="7"/>
        <v>2.6783999999999999</v>
      </c>
      <c r="M33" s="149"/>
    </row>
    <row r="34" spans="1:13" x14ac:dyDescent="0.3">
      <c r="A34" s="158" t="s">
        <v>84</v>
      </c>
      <c r="B34" s="159"/>
      <c r="C34" s="10">
        <v>3.5999999999999999E-3</v>
      </c>
      <c r="D34" s="10">
        <f>C34*L6</f>
        <v>3.5999999999999999E-3</v>
      </c>
      <c r="E34" s="11">
        <v>63</v>
      </c>
      <c r="F34" s="11">
        <f t="shared" si="4"/>
        <v>0.2268</v>
      </c>
      <c r="G34" s="35">
        <v>4.5999999999999999E-3</v>
      </c>
      <c r="H34" s="34">
        <f>G34*M6</f>
        <v>4.5999999999999999E-3</v>
      </c>
      <c r="I34" s="32">
        <v>63</v>
      </c>
      <c r="J34" s="16">
        <f t="shared" si="5"/>
        <v>0.2898</v>
      </c>
      <c r="K34" s="22">
        <f t="shared" si="6"/>
        <v>8.199999999999999E-3</v>
      </c>
      <c r="L34" s="148">
        <f t="shared" si="7"/>
        <v>0.51659999999999995</v>
      </c>
      <c r="M34" s="149"/>
    </row>
    <row r="35" spans="1:13" x14ac:dyDescent="0.3">
      <c r="A35" s="133" t="s">
        <v>63</v>
      </c>
      <c r="B35" s="134"/>
      <c r="C35" s="10">
        <v>1.5E-3</v>
      </c>
      <c r="D35" s="10">
        <f>C35*L6</f>
        <v>1.5E-3</v>
      </c>
      <c r="E35" s="11">
        <v>14</v>
      </c>
      <c r="F35" s="11">
        <f t="shared" si="4"/>
        <v>2.1000000000000001E-2</v>
      </c>
      <c r="G35" s="35">
        <v>2E-3</v>
      </c>
      <c r="H35" s="34">
        <f>G35*M6</f>
        <v>2E-3</v>
      </c>
      <c r="I35" s="32">
        <v>14</v>
      </c>
      <c r="J35" s="16">
        <f t="shared" si="5"/>
        <v>2.8000000000000001E-2</v>
      </c>
      <c r="K35" s="22">
        <f t="shared" si="6"/>
        <v>3.5000000000000001E-3</v>
      </c>
      <c r="L35" s="148">
        <f t="shared" si="7"/>
        <v>4.9000000000000002E-2</v>
      </c>
      <c r="M35" s="149"/>
    </row>
    <row r="36" spans="1:13" hidden="1" x14ac:dyDescent="0.3">
      <c r="A36" s="133"/>
      <c r="B36" s="134"/>
      <c r="C36" s="10"/>
      <c r="D36" s="10">
        <f>C36*L12</f>
        <v>0</v>
      </c>
      <c r="E36" s="11"/>
      <c r="F36" s="11">
        <f t="shared" si="4"/>
        <v>0</v>
      </c>
      <c r="G36" s="35"/>
      <c r="H36" s="34">
        <f>G36*M12</f>
        <v>0</v>
      </c>
      <c r="I36" s="32"/>
      <c r="J36" s="16">
        <f t="shared" si="5"/>
        <v>0</v>
      </c>
      <c r="K36" s="22">
        <f t="shared" si="6"/>
        <v>0</v>
      </c>
      <c r="L36" s="148">
        <f t="shared" si="7"/>
        <v>0</v>
      </c>
      <c r="M36" s="149"/>
    </row>
    <row r="37" spans="1:13" hidden="1" x14ac:dyDescent="0.3">
      <c r="A37" s="133"/>
      <c r="B37" s="134"/>
      <c r="C37" s="10"/>
      <c r="D37" s="10">
        <f>C37*L12</f>
        <v>0</v>
      </c>
      <c r="E37" s="11"/>
      <c r="F37" s="11">
        <f t="shared" si="4"/>
        <v>0</v>
      </c>
      <c r="G37" s="35"/>
      <c r="H37" s="34">
        <f>G37*M12</f>
        <v>0</v>
      </c>
      <c r="I37" s="32"/>
      <c r="J37" s="16">
        <f t="shared" si="5"/>
        <v>0</v>
      </c>
      <c r="K37" s="22">
        <f t="shared" si="6"/>
        <v>0</v>
      </c>
      <c r="L37" s="148">
        <f t="shared" si="7"/>
        <v>0</v>
      </c>
      <c r="M37" s="149"/>
    </row>
    <row r="38" spans="1:13" x14ac:dyDescent="0.3">
      <c r="A38" s="133"/>
      <c r="B38" s="134"/>
      <c r="C38" s="10"/>
      <c r="D38" s="10"/>
      <c r="E38" s="11"/>
      <c r="F38" s="11"/>
      <c r="G38" s="35"/>
      <c r="H38" s="34"/>
      <c r="I38" s="32"/>
      <c r="J38" s="16"/>
      <c r="K38" s="22"/>
      <c r="L38" s="23"/>
      <c r="M38" s="36"/>
    </row>
    <row r="39" spans="1:13" x14ac:dyDescent="0.3">
      <c r="A39" s="133" t="s">
        <v>31</v>
      </c>
      <c r="B39" s="134"/>
      <c r="C39" s="10">
        <v>0.17100000000000001</v>
      </c>
      <c r="D39" s="10">
        <f>C39*L6</f>
        <v>0.17100000000000001</v>
      </c>
      <c r="E39" s="11">
        <v>25</v>
      </c>
      <c r="F39" s="11">
        <f>D39*E39</f>
        <v>4.2750000000000004</v>
      </c>
      <c r="G39" s="35">
        <v>0.20499999999999999</v>
      </c>
      <c r="H39" s="34">
        <f>G39*M6</f>
        <v>0.20499999999999999</v>
      </c>
      <c r="I39" s="32">
        <v>25</v>
      </c>
      <c r="J39" s="16">
        <f>H39*I39</f>
        <v>5.125</v>
      </c>
      <c r="K39" s="22">
        <f>D39+H39</f>
        <v>0.376</v>
      </c>
      <c r="L39" s="148">
        <f>F39+J39</f>
        <v>9.4</v>
      </c>
      <c r="M39" s="149"/>
    </row>
    <row r="40" spans="1:13" x14ac:dyDescent="0.3">
      <c r="A40" s="133" t="s">
        <v>32</v>
      </c>
      <c r="B40" s="134"/>
      <c r="C40" s="10">
        <v>2.4E-2</v>
      </c>
      <c r="D40" s="10">
        <f>C40*L6</f>
        <v>2.4E-2</v>
      </c>
      <c r="E40" s="11">
        <v>56</v>
      </c>
      <c r="F40" s="11">
        <f>D40*E40</f>
        <v>1.3440000000000001</v>
      </c>
      <c r="G40" s="35">
        <v>2.9000000000000001E-2</v>
      </c>
      <c r="H40" s="34">
        <f>G40*M6</f>
        <v>2.9000000000000001E-2</v>
      </c>
      <c r="I40" s="32">
        <v>56</v>
      </c>
      <c r="J40" s="16">
        <f>H40*I40</f>
        <v>1.6240000000000001</v>
      </c>
      <c r="K40" s="22">
        <f>D40+H40</f>
        <v>5.3000000000000005E-2</v>
      </c>
      <c r="L40" s="148">
        <f>F40+J40</f>
        <v>2.968</v>
      </c>
      <c r="M40" s="149"/>
    </row>
    <row r="41" spans="1:13" x14ac:dyDescent="0.3">
      <c r="A41" s="133" t="s">
        <v>22</v>
      </c>
      <c r="B41" s="134"/>
      <c r="C41" s="10">
        <v>5.0000000000000001E-3</v>
      </c>
      <c r="D41" s="10">
        <f>C41*L6</f>
        <v>5.0000000000000001E-3</v>
      </c>
      <c r="E41" s="11">
        <v>540</v>
      </c>
      <c r="F41" s="11">
        <f>D41*E41</f>
        <v>2.7</v>
      </c>
      <c r="G41" s="35">
        <v>6.0000000000000001E-3</v>
      </c>
      <c r="H41" s="34">
        <f>G41*M6</f>
        <v>6.0000000000000001E-3</v>
      </c>
      <c r="I41" s="32">
        <v>540</v>
      </c>
      <c r="J41" s="16">
        <f>H41*I41</f>
        <v>3.24</v>
      </c>
      <c r="K41" s="22">
        <f>D41+H41</f>
        <v>1.0999999999999999E-2</v>
      </c>
      <c r="L41" s="148">
        <f>F41+J41</f>
        <v>5.94</v>
      </c>
      <c r="M41" s="149"/>
    </row>
    <row r="42" spans="1:13" x14ac:dyDescent="0.3">
      <c r="A42" s="133" t="s">
        <v>63</v>
      </c>
      <c r="B42" s="134"/>
      <c r="C42" s="10">
        <v>1E-3</v>
      </c>
      <c r="D42" s="10">
        <f>C42*L6</f>
        <v>1E-3</v>
      </c>
      <c r="E42" s="11">
        <v>14</v>
      </c>
      <c r="F42" s="11">
        <f>D42*E42</f>
        <v>1.4E-2</v>
      </c>
      <c r="G42" s="35">
        <v>2E-3</v>
      </c>
      <c r="H42" s="34">
        <f>G42*M6</f>
        <v>2E-3</v>
      </c>
      <c r="I42" s="32">
        <v>14</v>
      </c>
      <c r="J42" s="16">
        <f>H42*I42</f>
        <v>2.8000000000000001E-2</v>
      </c>
      <c r="K42" s="22">
        <f>H42+D42</f>
        <v>3.0000000000000001E-3</v>
      </c>
      <c r="L42" s="148">
        <f>F42+J42</f>
        <v>4.2000000000000003E-2</v>
      </c>
      <c r="M42" s="149"/>
    </row>
    <row r="43" spans="1:13" x14ac:dyDescent="0.3">
      <c r="A43" s="133"/>
      <c r="B43" s="134"/>
      <c r="C43" s="10"/>
      <c r="D43" s="10"/>
      <c r="E43" s="11"/>
      <c r="F43" s="11"/>
      <c r="G43" s="35"/>
      <c r="H43" s="34"/>
      <c r="I43" s="32"/>
      <c r="J43" s="16"/>
      <c r="K43" s="22"/>
      <c r="L43" s="23"/>
      <c r="M43" s="36"/>
    </row>
    <row r="44" spans="1:13" x14ac:dyDescent="0.3">
      <c r="A44" s="133" t="s">
        <v>35</v>
      </c>
      <c r="B44" s="134"/>
      <c r="C44" s="10">
        <v>0.127</v>
      </c>
      <c r="D44" s="10">
        <f>C44*L6</f>
        <v>0.127</v>
      </c>
      <c r="E44" s="11">
        <v>118</v>
      </c>
      <c r="F44" s="11">
        <f t="shared" ref="F44:F50" si="8">D44*E44</f>
        <v>14.986000000000001</v>
      </c>
      <c r="G44" s="35">
        <v>0.159</v>
      </c>
      <c r="H44" s="34">
        <f>G44*M6</f>
        <v>0.159</v>
      </c>
      <c r="I44" s="32">
        <v>118</v>
      </c>
      <c r="J44" s="16">
        <f t="shared" ref="J44:J50" si="9">H44*I44</f>
        <v>18.762</v>
      </c>
      <c r="K44" s="22">
        <f t="shared" ref="K44:K50" si="10">D44+H44</f>
        <v>0.28600000000000003</v>
      </c>
      <c r="L44" s="148">
        <f t="shared" ref="L44:L50" si="11">F44+J44</f>
        <v>33.748000000000005</v>
      </c>
      <c r="M44" s="149"/>
    </row>
    <row r="45" spans="1:13" x14ac:dyDescent="0.3">
      <c r="A45" s="133" t="s">
        <v>50</v>
      </c>
      <c r="B45" s="134"/>
      <c r="C45" s="10">
        <v>1.7500000000000002E-2</v>
      </c>
      <c r="D45" s="10">
        <f>C45*L6</f>
        <v>1.7500000000000002E-2</v>
      </c>
      <c r="E45" s="11">
        <v>40</v>
      </c>
      <c r="F45" s="11">
        <f t="shared" si="8"/>
        <v>0.70000000000000007</v>
      </c>
      <c r="G45" s="35">
        <v>2.1000000000000001E-2</v>
      </c>
      <c r="H45" s="34">
        <f>G45*M6</f>
        <v>2.1000000000000001E-2</v>
      </c>
      <c r="I45" s="32">
        <v>40</v>
      </c>
      <c r="J45" s="16">
        <f t="shared" si="9"/>
        <v>0.84000000000000008</v>
      </c>
      <c r="K45" s="22">
        <f t="shared" si="10"/>
        <v>3.8500000000000006E-2</v>
      </c>
      <c r="L45" s="148">
        <f t="shared" si="11"/>
        <v>1.54</v>
      </c>
      <c r="M45" s="149"/>
    </row>
    <row r="46" spans="1:13" x14ac:dyDescent="0.3">
      <c r="A46" s="133" t="s">
        <v>51</v>
      </c>
      <c r="B46" s="134"/>
      <c r="C46" s="10">
        <v>6.0000000000000001E-3</v>
      </c>
      <c r="D46" s="10">
        <f>C46*L6</f>
        <v>6.0000000000000001E-3</v>
      </c>
      <c r="E46" s="11">
        <v>25</v>
      </c>
      <c r="F46" s="11">
        <f t="shared" si="8"/>
        <v>0.15</v>
      </c>
      <c r="G46" s="35">
        <v>7.0000000000000001E-3</v>
      </c>
      <c r="H46" s="34">
        <f>G46*M6</f>
        <v>7.0000000000000001E-3</v>
      </c>
      <c r="I46" s="32">
        <v>25</v>
      </c>
      <c r="J46" s="16">
        <f t="shared" si="9"/>
        <v>0.17500000000000002</v>
      </c>
      <c r="K46" s="22">
        <f t="shared" si="10"/>
        <v>1.3000000000000001E-2</v>
      </c>
      <c r="L46" s="148">
        <f t="shared" si="11"/>
        <v>0.32500000000000001</v>
      </c>
      <c r="M46" s="149"/>
    </row>
    <row r="47" spans="1:13" x14ac:dyDescent="0.3">
      <c r="A47" s="133" t="s">
        <v>53</v>
      </c>
      <c r="B47" s="134"/>
      <c r="C47" s="10">
        <v>2.5000000000000001E-3</v>
      </c>
      <c r="D47" s="10">
        <f>C47*L6</f>
        <v>2.5000000000000001E-3</v>
      </c>
      <c r="E47" s="11">
        <v>172</v>
      </c>
      <c r="F47" s="11">
        <f t="shared" si="8"/>
        <v>0.43</v>
      </c>
      <c r="G47" s="35">
        <v>3.0000000000000001E-3</v>
      </c>
      <c r="H47" s="34">
        <f>G47*M6</f>
        <v>3.0000000000000001E-3</v>
      </c>
      <c r="I47" s="32">
        <v>172</v>
      </c>
      <c r="J47" s="16">
        <f t="shared" si="9"/>
        <v>0.51600000000000001</v>
      </c>
      <c r="K47" s="22">
        <f t="shared" si="10"/>
        <v>5.4999999999999997E-3</v>
      </c>
      <c r="L47" s="148">
        <f t="shared" si="11"/>
        <v>0.94599999999999995</v>
      </c>
      <c r="M47" s="149"/>
    </row>
    <row r="48" spans="1:13" x14ac:dyDescent="0.3">
      <c r="A48" s="133" t="s">
        <v>36</v>
      </c>
      <c r="B48" s="134"/>
      <c r="C48" s="10">
        <v>3.0000000000000001E-3</v>
      </c>
      <c r="D48" s="10">
        <f>C48*L6</f>
        <v>3.0000000000000001E-3</v>
      </c>
      <c r="E48" s="11">
        <v>81</v>
      </c>
      <c r="F48" s="11">
        <f t="shared" si="8"/>
        <v>0.24299999999999999</v>
      </c>
      <c r="G48" s="35">
        <v>4.0000000000000001E-3</v>
      </c>
      <c r="H48" s="34">
        <f>G48*M6</f>
        <v>4.0000000000000001E-3</v>
      </c>
      <c r="I48" s="32">
        <v>81</v>
      </c>
      <c r="J48" s="16">
        <f t="shared" si="9"/>
        <v>0.32400000000000001</v>
      </c>
      <c r="K48" s="22">
        <f t="shared" si="10"/>
        <v>7.0000000000000001E-3</v>
      </c>
      <c r="L48" s="148">
        <f t="shared" si="11"/>
        <v>0.56699999999999995</v>
      </c>
      <c r="M48" s="149"/>
    </row>
    <row r="49" spans="1:13" x14ac:dyDescent="0.3">
      <c r="A49" s="133" t="s">
        <v>26</v>
      </c>
      <c r="B49" s="134"/>
      <c r="C49" s="10">
        <v>1E-3</v>
      </c>
      <c r="D49" s="10">
        <f>C49*L6</f>
        <v>1E-3</v>
      </c>
      <c r="E49" s="11">
        <v>48</v>
      </c>
      <c r="F49" s="11">
        <f t="shared" si="8"/>
        <v>4.8000000000000001E-2</v>
      </c>
      <c r="G49" s="35">
        <v>1E-3</v>
      </c>
      <c r="H49" s="34">
        <f>G49*M6</f>
        <v>1E-3</v>
      </c>
      <c r="I49" s="32">
        <v>48</v>
      </c>
      <c r="J49" s="16">
        <f t="shared" si="9"/>
        <v>4.8000000000000001E-2</v>
      </c>
      <c r="K49" s="22">
        <f t="shared" si="10"/>
        <v>2E-3</v>
      </c>
      <c r="L49" s="148">
        <f t="shared" si="11"/>
        <v>9.6000000000000002E-2</v>
      </c>
      <c r="M49" s="149"/>
    </row>
    <row r="50" spans="1:13" x14ac:dyDescent="0.3">
      <c r="A50" s="133" t="s">
        <v>37</v>
      </c>
      <c r="B50" s="134"/>
      <c r="C50" s="10">
        <v>1E-3</v>
      </c>
      <c r="D50" s="10">
        <f>C50*L6</f>
        <v>1E-3</v>
      </c>
      <c r="E50" s="11">
        <v>14</v>
      </c>
      <c r="F50" s="11">
        <f t="shared" si="8"/>
        <v>1.4E-2</v>
      </c>
      <c r="G50" s="35">
        <v>1E-3</v>
      </c>
      <c r="H50" s="34">
        <f>G50*M13</f>
        <v>0</v>
      </c>
      <c r="I50" s="32">
        <v>14</v>
      </c>
      <c r="J50" s="16">
        <f t="shared" si="9"/>
        <v>0</v>
      </c>
      <c r="K50" s="22">
        <f t="shared" si="10"/>
        <v>1E-3</v>
      </c>
      <c r="L50" s="148">
        <f t="shared" si="11"/>
        <v>1.4E-2</v>
      </c>
      <c r="M50" s="149"/>
    </row>
    <row r="51" spans="1:13" x14ac:dyDescent="0.3">
      <c r="A51" s="133"/>
      <c r="B51" s="134"/>
      <c r="C51" s="10"/>
      <c r="D51" s="10"/>
      <c r="E51" s="11"/>
      <c r="F51" s="11"/>
      <c r="G51" s="35"/>
      <c r="H51" s="34"/>
      <c r="I51" s="32"/>
      <c r="J51" s="16"/>
      <c r="K51" s="22"/>
      <c r="L51" s="23"/>
      <c r="M51" s="36"/>
    </row>
    <row r="52" spans="1:13" x14ac:dyDescent="0.3">
      <c r="A52" s="133" t="s">
        <v>86</v>
      </c>
      <c r="B52" s="134"/>
      <c r="C52" s="10">
        <v>0.2</v>
      </c>
      <c r="D52" s="10">
        <f>C52*L6</f>
        <v>0.2</v>
      </c>
      <c r="E52" s="11">
        <v>75</v>
      </c>
      <c r="F52" s="11">
        <f t="shared" ref="F52:F61" si="12">D52*E52</f>
        <v>15</v>
      </c>
      <c r="G52" s="35">
        <v>0.2</v>
      </c>
      <c r="H52" s="34">
        <f>G52*M6</f>
        <v>0.2</v>
      </c>
      <c r="I52" s="32">
        <v>75</v>
      </c>
      <c r="J52" s="16">
        <f t="shared" ref="J52:J61" si="13">H52*I52</f>
        <v>15</v>
      </c>
      <c r="K52" s="22">
        <f t="shared" ref="K52:K62" si="14">D52+H52</f>
        <v>0.4</v>
      </c>
      <c r="L52" s="148">
        <f t="shared" ref="L52:L61" si="15">F52+J52</f>
        <v>30</v>
      </c>
      <c r="M52" s="149"/>
    </row>
    <row r="53" spans="1:13" x14ac:dyDescent="0.3">
      <c r="A53" s="133"/>
      <c r="B53" s="134"/>
      <c r="C53" s="10"/>
      <c r="D53" s="10">
        <f>C53*L6</f>
        <v>0</v>
      </c>
      <c r="E53" s="11"/>
      <c r="F53" s="11">
        <f t="shared" si="12"/>
        <v>0</v>
      </c>
      <c r="G53" s="35"/>
      <c r="H53" s="34">
        <f>G53*M6</f>
        <v>0</v>
      </c>
      <c r="I53" s="32"/>
      <c r="J53" s="16">
        <f t="shared" si="13"/>
        <v>0</v>
      </c>
      <c r="K53" s="22">
        <f t="shared" si="14"/>
        <v>0</v>
      </c>
      <c r="L53" s="148">
        <f t="shared" si="15"/>
        <v>0</v>
      </c>
      <c r="M53" s="149"/>
    </row>
    <row r="54" spans="1:13" x14ac:dyDescent="0.3">
      <c r="A54" s="133" t="s">
        <v>138</v>
      </c>
      <c r="B54" s="134"/>
      <c r="C54" s="10">
        <v>0.04</v>
      </c>
      <c r="D54" s="10">
        <f>C54*L6</f>
        <v>0.04</v>
      </c>
      <c r="E54" s="11">
        <v>49.3</v>
      </c>
      <c r="F54" s="11">
        <f>D54*E54</f>
        <v>1.972</v>
      </c>
      <c r="G54" s="35">
        <v>0.04</v>
      </c>
      <c r="H54" s="34">
        <f>G54*M6</f>
        <v>0.04</v>
      </c>
      <c r="I54" s="32">
        <v>49.3</v>
      </c>
      <c r="J54" s="16">
        <f>H54*I54</f>
        <v>1.972</v>
      </c>
      <c r="K54" s="22">
        <f>D54+H54</f>
        <v>0.08</v>
      </c>
      <c r="L54" s="148">
        <f>F54+J54</f>
        <v>3.944</v>
      </c>
      <c r="M54" s="149"/>
    </row>
    <row r="55" spans="1:13" x14ac:dyDescent="0.3">
      <c r="A55" s="133"/>
      <c r="B55" s="134"/>
      <c r="C55" s="10"/>
      <c r="D55" s="10"/>
      <c r="E55" s="11"/>
      <c r="F55" s="11"/>
      <c r="G55" s="35"/>
      <c r="H55" s="34"/>
      <c r="I55" s="32"/>
      <c r="J55" s="16"/>
      <c r="K55" s="22"/>
      <c r="L55" s="189"/>
      <c r="M55" s="190"/>
    </row>
    <row r="56" spans="1:13" x14ac:dyDescent="0.3">
      <c r="A56" s="133" t="s">
        <v>105</v>
      </c>
      <c r="B56" s="134"/>
      <c r="C56" s="10">
        <v>0.04</v>
      </c>
      <c r="D56" s="10">
        <f>C56*L6</f>
        <v>0.04</v>
      </c>
      <c r="E56" s="11">
        <v>52.7</v>
      </c>
      <c r="F56" s="11">
        <f t="shared" si="12"/>
        <v>2.1080000000000001</v>
      </c>
      <c r="G56" s="24">
        <v>0.04</v>
      </c>
      <c r="H56" s="34">
        <f>G56*M6</f>
        <v>0.04</v>
      </c>
      <c r="I56" s="32">
        <v>52.7</v>
      </c>
      <c r="J56" s="16">
        <f t="shared" si="13"/>
        <v>2.1080000000000001</v>
      </c>
      <c r="K56" s="22">
        <f t="shared" si="14"/>
        <v>0.08</v>
      </c>
      <c r="L56" s="148">
        <f t="shared" si="15"/>
        <v>4.2160000000000002</v>
      </c>
      <c r="M56" s="149"/>
    </row>
    <row r="57" spans="1:13" x14ac:dyDescent="0.3">
      <c r="A57" s="133"/>
      <c r="B57" s="134"/>
      <c r="C57" s="10"/>
      <c r="D57" s="10"/>
      <c r="E57" s="11"/>
      <c r="F57" s="11"/>
      <c r="G57" s="24"/>
      <c r="H57" s="34"/>
      <c r="I57" s="32"/>
      <c r="J57" s="16"/>
      <c r="K57" s="22"/>
      <c r="L57" s="23"/>
      <c r="M57" s="36"/>
    </row>
    <row r="58" spans="1:13" hidden="1" x14ac:dyDescent="0.3">
      <c r="A58" s="133"/>
      <c r="B58" s="134"/>
      <c r="C58" s="10"/>
      <c r="D58" s="10">
        <f>C58*L6</f>
        <v>0</v>
      </c>
      <c r="E58" s="11"/>
      <c r="F58" s="11">
        <f t="shared" si="12"/>
        <v>0</v>
      </c>
      <c r="G58" s="24"/>
      <c r="H58" s="15">
        <f>G58*M6</f>
        <v>0</v>
      </c>
      <c r="I58" s="31"/>
      <c r="J58" s="16">
        <f t="shared" si="13"/>
        <v>0</v>
      </c>
      <c r="K58" s="22">
        <f t="shared" si="14"/>
        <v>0</v>
      </c>
      <c r="L58" s="148">
        <f>F58+J58</f>
        <v>0</v>
      </c>
      <c r="M58" s="149"/>
    </row>
    <row r="59" spans="1:13" hidden="1" x14ac:dyDescent="0.3">
      <c r="A59" s="133"/>
      <c r="B59" s="134"/>
      <c r="C59" s="10"/>
      <c r="D59" s="10">
        <f>C59*L15</f>
        <v>0</v>
      </c>
      <c r="E59" s="11"/>
      <c r="F59" s="11">
        <f>D59*E59</f>
        <v>0</v>
      </c>
      <c r="G59" s="15"/>
      <c r="H59" s="15">
        <f>G59*M13</f>
        <v>0</v>
      </c>
      <c r="I59" s="17"/>
      <c r="J59" s="16">
        <f>H59*I59</f>
        <v>0</v>
      </c>
      <c r="K59" s="22">
        <f t="shared" si="14"/>
        <v>0</v>
      </c>
      <c r="L59" s="148">
        <f t="shared" si="15"/>
        <v>0</v>
      </c>
      <c r="M59" s="149"/>
    </row>
    <row r="60" spans="1:13" hidden="1" x14ac:dyDescent="0.3">
      <c r="A60" s="191"/>
      <c r="B60" s="192"/>
      <c r="C60" s="25"/>
      <c r="D60" s="28">
        <f>C60*L6</f>
        <v>0</v>
      </c>
      <c r="E60" s="26"/>
      <c r="F60" s="29">
        <f>D60*E60</f>
        <v>0</v>
      </c>
      <c r="G60" s="27"/>
      <c r="H60" s="15">
        <f>G60*M6</f>
        <v>0</v>
      </c>
      <c r="I60" s="30"/>
      <c r="J60" s="16">
        <f>H60*I60</f>
        <v>0</v>
      </c>
      <c r="K60" s="22">
        <f t="shared" si="14"/>
        <v>0</v>
      </c>
      <c r="L60" s="148">
        <f t="shared" si="15"/>
        <v>0</v>
      </c>
      <c r="M60" s="149"/>
    </row>
    <row r="61" spans="1:13" hidden="1" x14ac:dyDescent="0.3">
      <c r="A61" s="193"/>
      <c r="B61" s="134"/>
      <c r="C61" s="10"/>
      <c r="D61" s="10">
        <f>C61*L19</f>
        <v>0</v>
      </c>
      <c r="E61" s="11"/>
      <c r="F61" s="11">
        <f t="shared" si="12"/>
        <v>0</v>
      </c>
      <c r="G61" s="15"/>
      <c r="H61" s="15">
        <f>G61*M19</f>
        <v>0</v>
      </c>
      <c r="I61" s="31"/>
      <c r="J61" s="16">
        <f t="shared" si="13"/>
        <v>0</v>
      </c>
      <c r="K61" s="22">
        <f t="shared" si="14"/>
        <v>0</v>
      </c>
      <c r="L61" s="148">
        <f t="shared" si="15"/>
        <v>0</v>
      </c>
      <c r="M61" s="149"/>
    </row>
    <row r="62" spans="1:13" x14ac:dyDescent="0.3">
      <c r="A62" s="174" t="s">
        <v>4</v>
      </c>
      <c r="B62" s="175"/>
      <c r="C62" s="12"/>
      <c r="D62" s="13"/>
      <c r="E62" s="13"/>
      <c r="F62" s="13">
        <f>SUM(F21:F61)</f>
        <v>57.05680000000001</v>
      </c>
      <c r="G62" s="18"/>
      <c r="H62" s="18"/>
      <c r="I62" s="19"/>
      <c r="J62" s="20">
        <f>SUM(J21:J61)</f>
        <v>66.625699999999995</v>
      </c>
      <c r="K62" s="22">
        <f t="shared" si="14"/>
        <v>0</v>
      </c>
      <c r="L62" s="167">
        <f>SUM(L21:L61)</f>
        <v>123.6825</v>
      </c>
      <c r="M62" s="177"/>
    </row>
    <row r="63" spans="1:13" x14ac:dyDescent="0.3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</row>
    <row r="64" spans="1:13" x14ac:dyDescent="0.3">
      <c r="A64" s="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</row>
    <row r="65" spans="1:1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">
      <c r="B66" s="126"/>
      <c r="C66" s="126"/>
      <c r="D66" s="126"/>
      <c r="E66" s="126"/>
      <c r="F66" s="126"/>
      <c r="G66" s="126"/>
      <c r="H66" s="126"/>
      <c r="J66" s="8"/>
      <c r="K66" s="8"/>
      <c r="L66" s="8"/>
      <c r="M66" s="8"/>
    </row>
    <row r="67" spans="1:13" x14ac:dyDescent="0.3">
      <c r="B67" s="127"/>
      <c r="C67" s="127"/>
      <c r="D67" s="127"/>
      <c r="E67" s="127"/>
      <c r="F67" s="127"/>
      <c r="G67" s="127"/>
      <c r="H67" s="127"/>
      <c r="J67" s="8"/>
      <c r="K67" s="8"/>
      <c r="L67" s="8"/>
      <c r="M67" s="8"/>
    </row>
    <row r="68" spans="1:13" x14ac:dyDescent="0.3">
      <c r="G68" s="128"/>
      <c r="H68" s="128"/>
      <c r="I68" s="128"/>
      <c r="J68" s="8"/>
      <c r="K68" s="8"/>
      <c r="L68" s="8"/>
      <c r="M68" s="8"/>
    </row>
    <row r="69" spans="1:13" x14ac:dyDescent="0.3">
      <c r="G69" s="129"/>
      <c r="H69" s="129"/>
      <c r="I69" s="129"/>
      <c r="L69" s="7"/>
      <c r="M69" s="7"/>
    </row>
    <row r="70" spans="1:13" s="2" customFormat="1" x14ac:dyDescent="0.3">
      <c r="G70" s="41"/>
      <c r="H70" s="41"/>
      <c r="I70" s="41"/>
      <c r="L70" s="7"/>
      <c r="M70" s="7"/>
    </row>
    <row r="71" spans="1:13" s="2" customFormat="1" x14ac:dyDescent="0.3"/>
    <row r="72" spans="1:13" s="2" customFormat="1" x14ac:dyDescent="0.3">
      <c r="A72" s="168"/>
      <c r="B72" s="168"/>
      <c r="C72" s="168"/>
      <c r="D72" s="168"/>
      <c r="E72" s="135"/>
      <c r="F72" s="135"/>
      <c r="G72" s="135"/>
      <c r="H72" s="42"/>
      <c r="I72" s="132"/>
      <c r="J72" s="132"/>
      <c r="K72" s="132"/>
      <c r="L72" s="132"/>
      <c r="M72" s="132"/>
    </row>
    <row r="73" spans="1:13" s="2" customFormat="1" x14ac:dyDescent="0.3">
      <c r="A73" s="168"/>
      <c r="B73" s="168"/>
      <c r="C73" s="168"/>
      <c r="D73" s="168"/>
      <c r="E73" s="43"/>
      <c r="F73" s="43"/>
      <c r="G73" s="43"/>
      <c r="H73" s="43"/>
      <c r="I73" s="43"/>
      <c r="J73" s="43"/>
      <c r="K73" s="43"/>
      <c r="L73" s="43"/>
      <c r="M73" s="43"/>
    </row>
    <row r="74" spans="1:13" s="2" customFormat="1" x14ac:dyDescent="0.3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 x14ac:dyDescent="0.3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 x14ac:dyDescent="0.3">
      <c r="A76" s="44"/>
      <c r="B76" s="45"/>
      <c r="C76" s="44"/>
      <c r="E76" s="46"/>
      <c r="F76" s="46"/>
      <c r="G76" s="46"/>
      <c r="H76" s="46"/>
      <c r="I76" s="46"/>
      <c r="J76" s="46"/>
      <c r="K76" s="46"/>
      <c r="L76" s="46"/>
      <c r="M76" s="46"/>
    </row>
    <row r="77" spans="1:13" s="2" customFormat="1" x14ac:dyDescent="0.3">
      <c r="A77" s="44"/>
      <c r="B77" s="45"/>
      <c r="C77" s="44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2" customFormat="1" x14ac:dyDescent="0.3">
      <c r="A78" s="44"/>
      <c r="B78" s="45"/>
      <c r="C78" s="44"/>
      <c r="E78" s="46"/>
      <c r="F78" s="46"/>
      <c r="G78" s="46"/>
      <c r="H78" s="46"/>
      <c r="I78" s="46"/>
      <c r="J78" s="46"/>
      <c r="K78" s="46"/>
      <c r="L78" s="46"/>
      <c r="M78" s="46"/>
    </row>
    <row r="79" spans="1:13" s="2" customFormat="1" x14ac:dyDescent="0.3">
      <c r="A79" s="3"/>
      <c r="B79" s="3"/>
      <c r="C79" s="3"/>
      <c r="D79" s="3"/>
      <c r="E79" s="43"/>
      <c r="F79" s="43"/>
      <c r="G79" s="43"/>
      <c r="H79" s="43"/>
      <c r="I79" s="43"/>
      <c r="J79" s="43"/>
      <c r="K79" s="43"/>
      <c r="L79" s="43"/>
      <c r="M79" s="43"/>
    </row>
    <row r="80" spans="1:13" s="2" customForma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2" customFormat="1" x14ac:dyDescent="0.3">
      <c r="A81" s="164"/>
      <c r="B81" s="176"/>
      <c r="C81" s="47"/>
      <c r="D81" s="47"/>
      <c r="E81" s="47"/>
      <c r="F81" s="47"/>
      <c r="G81" s="48"/>
      <c r="H81" s="48"/>
      <c r="I81" s="48"/>
      <c r="J81" s="48"/>
      <c r="K81" s="47"/>
      <c r="L81" s="164"/>
      <c r="M81" s="164"/>
    </row>
    <row r="82" spans="1:13" s="2" customFormat="1" x14ac:dyDescent="0.3">
      <c r="A82" s="162"/>
      <c r="B82" s="162"/>
      <c r="C82" s="49"/>
      <c r="D82" s="49"/>
      <c r="E82" s="50"/>
      <c r="F82" s="50"/>
      <c r="G82" s="51"/>
      <c r="H82" s="52"/>
      <c r="I82" s="50"/>
      <c r="J82" s="53"/>
      <c r="K82" s="54"/>
      <c r="L82" s="160"/>
      <c r="M82" s="161"/>
    </row>
    <row r="83" spans="1:13" s="2" customFormat="1" x14ac:dyDescent="0.3">
      <c r="A83" s="162"/>
      <c r="B83" s="162"/>
      <c r="C83" s="49"/>
      <c r="D83" s="49"/>
      <c r="E83" s="50"/>
      <c r="F83" s="50"/>
      <c r="G83" s="51"/>
      <c r="H83" s="52"/>
      <c r="I83" s="50"/>
      <c r="J83" s="53"/>
      <c r="K83" s="54"/>
      <c r="L83" s="160"/>
      <c r="M83" s="161"/>
    </row>
    <row r="84" spans="1:13" s="2" customFormat="1" x14ac:dyDescent="0.3">
      <c r="A84" s="162"/>
      <c r="B84" s="162"/>
      <c r="C84" s="49"/>
      <c r="D84" s="49"/>
      <c r="E84" s="50"/>
      <c r="F84" s="50"/>
      <c r="G84" s="51"/>
      <c r="H84" s="52"/>
      <c r="I84" s="50"/>
      <c r="J84" s="53"/>
      <c r="K84" s="54"/>
      <c r="L84" s="160"/>
      <c r="M84" s="161"/>
    </row>
    <row r="85" spans="1:13" s="2" customFormat="1" x14ac:dyDescent="0.3">
      <c r="A85" s="162"/>
      <c r="B85" s="162"/>
      <c r="C85" s="49"/>
      <c r="D85" s="49"/>
      <c r="E85" s="50"/>
      <c r="F85" s="50"/>
      <c r="G85" s="51"/>
      <c r="H85" s="52"/>
      <c r="I85" s="50"/>
      <c r="J85" s="53"/>
      <c r="K85" s="54"/>
      <c r="L85" s="160"/>
      <c r="M85" s="161"/>
    </row>
    <row r="86" spans="1:13" s="2" customFormat="1" x14ac:dyDescent="0.3">
      <c r="A86" s="162"/>
      <c r="B86" s="162"/>
      <c r="C86" s="49"/>
      <c r="D86" s="49"/>
      <c r="E86" s="50"/>
      <c r="F86" s="50"/>
      <c r="G86" s="51"/>
      <c r="H86" s="52"/>
      <c r="I86" s="50"/>
      <c r="J86" s="53"/>
      <c r="K86" s="54"/>
      <c r="L86" s="160"/>
      <c r="M86" s="161"/>
    </row>
    <row r="87" spans="1:13" s="2" customFormat="1" x14ac:dyDescent="0.3">
      <c r="A87" s="162"/>
      <c r="B87" s="163"/>
      <c r="C87" s="49"/>
      <c r="D87" s="49"/>
      <c r="E87" s="50"/>
      <c r="F87" s="50"/>
      <c r="G87" s="55"/>
      <c r="H87" s="52"/>
      <c r="I87" s="50"/>
      <c r="J87" s="53"/>
      <c r="K87" s="54"/>
      <c r="L87" s="160"/>
      <c r="M87" s="161"/>
    </row>
    <row r="88" spans="1:13" s="2" customFormat="1" x14ac:dyDescent="0.3">
      <c r="A88" s="162"/>
      <c r="B88" s="163"/>
      <c r="C88" s="49"/>
      <c r="D88" s="49"/>
      <c r="E88" s="50"/>
      <c r="F88" s="50"/>
      <c r="G88" s="55"/>
      <c r="H88" s="52"/>
      <c r="I88" s="56"/>
      <c r="J88" s="53"/>
      <c r="K88" s="54"/>
      <c r="L88" s="160"/>
      <c r="M88" s="161"/>
    </row>
    <row r="89" spans="1:13" s="2" customFormat="1" x14ac:dyDescent="0.3">
      <c r="A89" s="162"/>
      <c r="B89" s="163"/>
      <c r="C89" s="49"/>
      <c r="D89" s="49"/>
      <c r="E89" s="50"/>
      <c r="F89" s="50"/>
      <c r="G89" s="55"/>
      <c r="H89" s="52"/>
      <c r="I89" s="56"/>
      <c r="J89" s="53"/>
      <c r="K89" s="54"/>
      <c r="L89" s="160"/>
      <c r="M89" s="161"/>
    </row>
    <row r="90" spans="1:13" s="2" customFormat="1" x14ac:dyDescent="0.3">
      <c r="A90" s="183"/>
      <c r="B90" s="163"/>
      <c r="C90" s="57"/>
      <c r="D90" s="57"/>
      <c r="E90" s="58"/>
      <c r="F90" s="58"/>
      <c r="G90" s="55"/>
      <c r="H90" s="52"/>
      <c r="I90" s="56"/>
      <c r="J90" s="53"/>
      <c r="K90" s="59"/>
      <c r="L90" s="181"/>
      <c r="M90" s="182"/>
    </row>
    <row r="91" spans="1:13" s="2" customFormat="1" x14ac:dyDescent="0.3">
      <c r="A91" s="162"/>
      <c r="B91" s="163"/>
      <c r="C91" s="49"/>
      <c r="D91" s="49"/>
      <c r="E91" s="50"/>
      <c r="F91" s="50"/>
      <c r="G91" s="55"/>
      <c r="H91" s="52"/>
      <c r="I91" s="56"/>
      <c r="J91" s="53"/>
      <c r="K91" s="54"/>
      <c r="L91" s="160"/>
      <c r="M91" s="161"/>
    </row>
    <row r="92" spans="1:13" s="2" customFormat="1" x14ac:dyDescent="0.3">
      <c r="A92" s="162"/>
      <c r="B92" s="162"/>
      <c r="C92" s="49"/>
      <c r="D92" s="49"/>
      <c r="E92" s="50"/>
      <c r="F92" s="50"/>
      <c r="G92" s="55"/>
      <c r="H92" s="52"/>
      <c r="I92" s="56"/>
      <c r="J92" s="53"/>
      <c r="K92" s="54"/>
      <c r="L92" s="60"/>
      <c r="M92" s="61"/>
    </row>
    <row r="93" spans="1:13" s="2" customFormat="1" x14ac:dyDescent="0.3">
      <c r="A93" s="178"/>
      <c r="B93" s="178"/>
      <c r="C93" s="62"/>
      <c r="D93" s="63"/>
      <c r="E93" s="63"/>
      <c r="F93" s="63"/>
      <c r="G93" s="64"/>
      <c r="H93" s="64"/>
      <c r="I93" s="65"/>
      <c r="J93" s="66"/>
      <c r="K93" s="54"/>
      <c r="L93" s="179"/>
      <c r="M93" s="180"/>
    </row>
    <row r="94" spans="1:13" s="2" customFormat="1" x14ac:dyDescent="0.3">
      <c r="A94" s="4"/>
      <c r="B94" s="4"/>
      <c r="C94" s="4"/>
      <c r="D94" s="4"/>
      <c r="E94" s="4"/>
      <c r="F94" s="4"/>
    </row>
  </sheetData>
  <mergeCells count="136">
    <mergeCell ref="A89:B89"/>
    <mergeCell ref="A88:B88"/>
    <mergeCell ref="A90:B90"/>
    <mergeCell ref="L58:M58"/>
    <mergeCell ref="L90:M90"/>
    <mergeCell ref="L89:M89"/>
    <mergeCell ref="A85:B85"/>
    <mergeCell ref="L85:M85"/>
    <mergeCell ref="L88:M88"/>
    <mergeCell ref="A86:B86"/>
    <mergeCell ref="L72:M72"/>
    <mergeCell ref="I72:K72"/>
    <mergeCell ref="L83:M83"/>
    <mergeCell ref="L59:M59"/>
    <mergeCell ref="A84:B84"/>
    <mergeCell ref="L60:M60"/>
    <mergeCell ref="A60:B60"/>
    <mergeCell ref="G68:I68"/>
    <mergeCell ref="A87:B87"/>
    <mergeCell ref="L87:M87"/>
    <mergeCell ref="A83:B83"/>
    <mergeCell ref="L62:M62"/>
    <mergeCell ref="A61:B61"/>
    <mergeCell ref="L61:M61"/>
    <mergeCell ref="A72:A73"/>
    <mergeCell ref="E72:G72"/>
    <mergeCell ref="B67:H67"/>
    <mergeCell ref="G69:I69"/>
    <mergeCell ref="B66:H66"/>
    <mergeCell ref="L52:M52"/>
    <mergeCell ref="L53:M53"/>
    <mergeCell ref="L54:M54"/>
    <mergeCell ref="A52:B52"/>
    <mergeCell ref="A32:B32"/>
    <mergeCell ref="L82:M82"/>
    <mergeCell ref="L86:M86"/>
    <mergeCell ref="A20:B20"/>
    <mergeCell ref="A62:B62"/>
    <mergeCell ref="A46:B46"/>
    <mergeCell ref="A47:B47"/>
    <mergeCell ref="A34:B34"/>
    <mergeCell ref="L30:M30"/>
    <mergeCell ref="A30:B30"/>
    <mergeCell ref="A31:B31"/>
    <mergeCell ref="L31:M31"/>
    <mergeCell ref="A33:B33"/>
    <mergeCell ref="A28:B28"/>
    <mergeCell ref="L32:M32"/>
    <mergeCell ref="L39:M39"/>
    <mergeCell ref="A35:B35"/>
    <mergeCell ref="L55:M55"/>
    <mergeCell ref="L56:M56"/>
    <mergeCell ref="A43:B43"/>
    <mergeCell ref="A44:B44"/>
    <mergeCell ref="L48:M48"/>
    <mergeCell ref="L49:M49"/>
    <mergeCell ref="L84:M84"/>
    <mergeCell ref="A93:B93"/>
    <mergeCell ref="L91:M91"/>
    <mergeCell ref="A92:B92"/>
    <mergeCell ref="L93:M93"/>
    <mergeCell ref="A91:B91"/>
    <mergeCell ref="A42:B42"/>
    <mergeCell ref="L81:M81"/>
    <mergeCell ref="A51:B51"/>
    <mergeCell ref="A49:B49"/>
    <mergeCell ref="A48:B48"/>
    <mergeCell ref="B72:B73"/>
    <mergeCell ref="C72:C73"/>
    <mergeCell ref="A54:B54"/>
    <mergeCell ref="A55:B55"/>
    <mergeCell ref="A82:B82"/>
    <mergeCell ref="D72:D73"/>
    <mergeCell ref="A81:B81"/>
    <mergeCell ref="A59:B59"/>
    <mergeCell ref="A50:B50"/>
    <mergeCell ref="A53:B53"/>
    <mergeCell ref="L50:M50"/>
    <mergeCell ref="A56:B56"/>
    <mergeCell ref="A57:B57"/>
    <mergeCell ref="A58:B58"/>
    <mergeCell ref="A45:B45"/>
    <mergeCell ref="A41:B41"/>
    <mergeCell ref="L33:M33"/>
    <mergeCell ref="L47:M47"/>
    <mergeCell ref="L34:M34"/>
    <mergeCell ref="L46:M46"/>
    <mergeCell ref="L42:M42"/>
    <mergeCell ref="L41:M41"/>
    <mergeCell ref="L44:M44"/>
    <mergeCell ref="L45:M45"/>
    <mergeCell ref="L36:M36"/>
    <mergeCell ref="L40:M40"/>
    <mergeCell ref="A39:B39"/>
    <mergeCell ref="A40:B40"/>
    <mergeCell ref="A37:B37"/>
    <mergeCell ref="A38:B38"/>
    <mergeCell ref="L35:M35"/>
    <mergeCell ref="A36:B36"/>
    <mergeCell ref="L37:M37"/>
    <mergeCell ref="L27:M27"/>
    <mergeCell ref="L23:M23"/>
    <mergeCell ref="A29:B29"/>
    <mergeCell ref="A23:B23"/>
    <mergeCell ref="L29:M29"/>
    <mergeCell ref="A22:B22"/>
    <mergeCell ref="A26:B26"/>
    <mergeCell ref="L25:M25"/>
    <mergeCell ref="A25:B25"/>
    <mergeCell ref="A27:B27"/>
    <mergeCell ref="L24:M24"/>
    <mergeCell ref="A24:B24"/>
    <mergeCell ref="D7:D8"/>
    <mergeCell ref="C7:C8"/>
    <mergeCell ref="L22:M22"/>
    <mergeCell ref="L21:M21"/>
    <mergeCell ref="L20:M20"/>
    <mergeCell ref="A13:B13"/>
    <mergeCell ref="B1:H1"/>
    <mergeCell ref="B2:H2"/>
    <mergeCell ref="G3:I3"/>
    <mergeCell ref="G4:I4"/>
    <mergeCell ref="A9:B9"/>
    <mergeCell ref="E7:G7"/>
    <mergeCell ref="A21:B21"/>
    <mergeCell ref="L7:M7"/>
    <mergeCell ref="I7:K7"/>
    <mergeCell ref="A7:B8"/>
    <mergeCell ref="A10:B10"/>
    <mergeCell ref="A14:B14"/>
    <mergeCell ref="A11:B11"/>
    <mergeCell ref="A12:B12"/>
    <mergeCell ref="A15:B15"/>
    <mergeCell ref="A17:B17"/>
    <mergeCell ref="A18:B18"/>
    <mergeCell ref="A16:B16"/>
  </mergeCells>
  <phoneticPr fontId="15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J14" sqref="J14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8.5546875" customWidth="1"/>
    <col min="11" max="11" width="7.33203125" customWidth="1"/>
    <col min="12" max="12" width="7.6640625" customWidth="1"/>
    <col min="13" max="13" width="7.88671875" customWidth="1"/>
  </cols>
  <sheetData>
    <row r="1" spans="1:1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126" t="s">
        <v>0</v>
      </c>
      <c r="C2" s="126"/>
      <c r="D2" s="126"/>
      <c r="E2" s="126"/>
      <c r="F2" s="126"/>
      <c r="G2" s="126"/>
      <c r="H2" s="126"/>
      <c r="J2" s="8"/>
      <c r="K2" s="8"/>
      <c r="L2" s="8"/>
      <c r="M2" s="8"/>
    </row>
    <row r="3" spans="1:13" x14ac:dyDescent="0.3">
      <c r="B3" s="127" t="s">
        <v>16</v>
      </c>
      <c r="C3" s="127"/>
      <c r="D3" s="127"/>
      <c r="E3" s="127"/>
      <c r="F3" s="127"/>
      <c r="G3" s="127"/>
      <c r="H3" s="127"/>
      <c r="J3" s="8"/>
      <c r="K3" s="8"/>
      <c r="L3" s="8"/>
      <c r="M3" s="8"/>
    </row>
    <row r="4" spans="1:13" x14ac:dyDescent="0.3">
      <c r="G4" s="128" t="s">
        <v>1</v>
      </c>
      <c r="H4" s="128"/>
      <c r="I4" s="128"/>
      <c r="J4" s="8"/>
      <c r="K4" s="8"/>
      <c r="L4" s="8"/>
      <c r="M4" s="8"/>
    </row>
    <row r="5" spans="1:13" x14ac:dyDescent="0.3">
      <c r="G5" s="129" t="s">
        <v>2</v>
      </c>
      <c r="H5" s="129"/>
      <c r="I5" s="129"/>
      <c r="L5" s="7"/>
      <c r="M5" s="7"/>
    </row>
    <row r="6" spans="1:13" x14ac:dyDescent="0.3">
      <c r="G6" s="6"/>
      <c r="H6" s="6"/>
      <c r="I6" s="6"/>
      <c r="L6" s="5" t="s">
        <v>12</v>
      </c>
      <c r="M6" s="5" t="s">
        <v>13</v>
      </c>
    </row>
    <row r="7" spans="1:13" ht="15" thickBot="1" x14ac:dyDescent="0.35">
      <c r="J7" s="1" t="s">
        <v>10</v>
      </c>
      <c r="K7" s="1" t="s">
        <v>11</v>
      </c>
      <c r="L7" s="1">
        <v>1</v>
      </c>
      <c r="M7" s="1">
        <v>1</v>
      </c>
    </row>
    <row r="8" spans="1:13" x14ac:dyDescent="0.3">
      <c r="A8" s="138" t="s">
        <v>3</v>
      </c>
      <c r="B8" s="139"/>
      <c r="C8" s="142" t="s">
        <v>14</v>
      </c>
      <c r="D8" s="136" t="s">
        <v>15</v>
      </c>
      <c r="E8" s="135"/>
      <c r="F8" s="135"/>
      <c r="G8" s="135"/>
      <c r="H8" s="42"/>
      <c r="I8" s="132"/>
      <c r="J8" s="132"/>
      <c r="K8" s="132"/>
      <c r="L8" s="132"/>
      <c r="M8" s="132"/>
    </row>
    <row r="9" spans="1:13" x14ac:dyDescent="0.3">
      <c r="A9" s="140"/>
      <c r="B9" s="141"/>
      <c r="C9" s="143"/>
      <c r="D9" s="137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3">
      <c r="A10" s="196" t="s">
        <v>106</v>
      </c>
      <c r="B10" s="197"/>
      <c r="C10" s="33">
        <v>60</v>
      </c>
      <c r="D10" s="79">
        <v>100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3" x14ac:dyDescent="0.3">
      <c r="A11" s="196" t="s">
        <v>107</v>
      </c>
      <c r="B11" s="197"/>
      <c r="C11" s="33">
        <v>180</v>
      </c>
      <c r="D11" s="79">
        <v>230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hidden="1" x14ac:dyDescent="0.3">
      <c r="A12" s="196"/>
      <c r="B12" s="197"/>
      <c r="C12" s="33"/>
      <c r="D12" s="79"/>
      <c r="E12" s="46"/>
      <c r="F12" s="46"/>
      <c r="G12" s="46"/>
      <c r="H12" s="46"/>
      <c r="I12" s="46"/>
      <c r="J12" s="46"/>
      <c r="K12" s="46"/>
      <c r="L12" s="46"/>
      <c r="M12" s="46"/>
    </row>
    <row r="13" spans="1:13" hidden="1" x14ac:dyDescent="0.3">
      <c r="A13" s="196"/>
      <c r="B13" s="197"/>
      <c r="C13" s="33"/>
      <c r="D13" s="79"/>
      <c r="E13" s="46"/>
      <c r="F13" s="46"/>
      <c r="G13" s="46"/>
      <c r="H13" s="46"/>
      <c r="I13" s="46"/>
      <c r="J13" s="46"/>
      <c r="K13" s="46"/>
      <c r="L13" s="46"/>
      <c r="M13" s="46"/>
    </row>
    <row r="14" spans="1:13" x14ac:dyDescent="0.3">
      <c r="A14" s="196" t="s">
        <v>73</v>
      </c>
      <c r="B14" s="197"/>
      <c r="C14" s="33">
        <v>80</v>
      </c>
      <c r="D14" s="79">
        <v>100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3">
      <c r="A15" s="130" t="s">
        <v>70</v>
      </c>
      <c r="B15" s="200"/>
      <c r="C15" s="33">
        <v>150</v>
      </c>
      <c r="D15" s="79">
        <v>180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3">
      <c r="A16" s="130" t="s">
        <v>56</v>
      </c>
      <c r="B16" s="200"/>
      <c r="C16" s="33">
        <v>200</v>
      </c>
      <c r="D16" s="79">
        <v>200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">
      <c r="A17" s="130" t="s">
        <v>138</v>
      </c>
      <c r="B17" s="131"/>
      <c r="C17" s="33">
        <v>40</v>
      </c>
      <c r="D17" s="76">
        <v>40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3">
      <c r="A18" s="150" t="s">
        <v>98</v>
      </c>
      <c r="B18" s="151"/>
      <c r="C18" s="33">
        <v>40</v>
      </c>
      <c r="D18" s="123">
        <v>40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" thickBot="1" x14ac:dyDescent="0.35">
      <c r="A19" s="156"/>
      <c r="B19" s="188"/>
      <c r="C19" s="80"/>
      <c r="D19" s="77"/>
      <c r="E19" s="43"/>
      <c r="F19" s="43"/>
      <c r="G19" s="43"/>
      <c r="H19" s="43"/>
      <c r="I19" s="43"/>
      <c r="J19" s="43"/>
      <c r="K19" s="43"/>
      <c r="L19" s="43"/>
      <c r="M19" s="43"/>
    </row>
    <row r="20" spans="1:13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57.6" x14ac:dyDescent="0.3">
      <c r="A21" s="204" t="s">
        <v>9</v>
      </c>
      <c r="B21" s="205"/>
      <c r="C21" s="9" t="s">
        <v>23</v>
      </c>
      <c r="D21" s="9" t="s">
        <v>17</v>
      </c>
      <c r="E21" s="9" t="s">
        <v>7</v>
      </c>
      <c r="F21" s="9" t="s">
        <v>5</v>
      </c>
      <c r="G21" s="14" t="s">
        <v>18</v>
      </c>
      <c r="H21" s="14" t="s">
        <v>19</v>
      </c>
      <c r="I21" s="14" t="s">
        <v>7</v>
      </c>
      <c r="J21" s="14" t="s">
        <v>5</v>
      </c>
      <c r="K21" s="21" t="s">
        <v>6</v>
      </c>
      <c r="L21" s="152" t="s">
        <v>8</v>
      </c>
      <c r="M21" s="153"/>
    </row>
    <row r="22" spans="1:13" x14ac:dyDescent="0.3">
      <c r="A22" s="201" t="s">
        <v>31</v>
      </c>
      <c r="B22" s="202"/>
      <c r="C22" s="92">
        <v>0.03</v>
      </c>
      <c r="D22" s="92">
        <f>C22*L7</f>
        <v>0.03</v>
      </c>
      <c r="E22" s="97">
        <v>25</v>
      </c>
      <c r="F22" s="97">
        <f t="shared" ref="F22:F27" si="0">D22*E22</f>
        <v>0.75</v>
      </c>
      <c r="G22" s="93">
        <v>5.0999999999999997E-2</v>
      </c>
      <c r="H22" s="94">
        <f>G22*M7</f>
        <v>5.0999999999999997E-2</v>
      </c>
      <c r="I22" s="98">
        <v>25</v>
      </c>
      <c r="J22" s="98">
        <f t="shared" ref="J22:J27" si="1">H22*I22</f>
        <v>1.2749999999999999</v>
      </c>
      <c r="K22" s="95">
        <f t="shared" ref="K22:K27" si="2">D22+H22</f>
        <v>8.0999999999999989E-2</v>
      </c>
      <c r="L22" s="194">
        <f t="shared" ref="L22:L27" si="3">F22+J22</f>
        <v>2.0249999999999999</v>
      </c>
      <c r="M22" s="195"/>
    </row>
    <row r="23" spans="1:13" x14ac:dyDescent="0.3">
      <c r="A23" s="201" t="s">
        <v>40</v>
      </c>
      <c r="B23" s="202"/>
      <c r="C23" s="96">
        <v>1.4999999999999999E-2</v>
      </c>
      <c r="D23" s="96">
        <f>C23*L7</f>
        <v>1.4999999999999999E-2</v>
      </c>
      <c r="E23" s="111">
        <v>40</v>
      </c>
      <c r="F23" s="97">
        <f t="shared" si="0"/>
        <v>0.6</v>
      </c>
      <c r="G23" s="93">
        <v>2.5000000000000001E-2</v>
      </c>
      <c r="H23" s="94">
        <f>G23*M7</f>
        <v>2.5000000000000001E-2</v>
      </c>
      <c r="I23" s="98">
        <v>40</v>
      </c>
      <c r="J23" s="98">
        <f t="shared" si="1"/>
        <v>1</v>
      </c>
      <c r="K23" s="95">
        <f t="shared" si="2"/>
        <v>0.04</v>
      </c>
      <c r="L23" s="194">
        <f t="shared" si="3"/>
        <v>1.6</v>
      </c>
      <c r="M23" s="195"/>
    </row>
    <row r="24" spans="1:13" x14ac:dyDescent="0.3">
      <c r="A24" s="201" t="s">
        <v>108</v>
      </c>
      <c r="B24" s="202"/>
      <c r="C24" s="96">
        <v>1.7000000000000001E-2</v>
      </c>
      <c r="D24" s="96">
        <f>C24*L7</f>
        <v>1.7000000000000001E-2</v>
      </c>
      <c r="E24" s="111">
        <v>120</v>
      </c>
      <c r="F24" s="97">
        <f t="shared" si="0"/>
        <v>2.04</v>
      </c>
      <c r="G24" s="93">
        <v>2.8000000000000001E-2</v>
      </c>
      <c r="H24" s="94">
        <f>G24*M7</f>
        <v>2.8000000000000001E-2</v>
      </c>
      <c r="I24" s="98">
        <v>120</v>
      </c>
      <c r="J24" s="98">
        <f t="shared" si="1"/>
        <v>3.36</v>
      </c>
      <c r="K24" s="95">
        <f t="shared" si="2"/>
        <v>4.4999999999999998E-2</v>
      </c>
      <c r="L24" s="194">
        <f t="shared" si="3"/>
        <v>5.4</v>
      </c>
      <c r="M24" s="195"/>
    </row>
    <row r="25" spans="1:13" x14ac:dyDescent="0.3">
      <c r="A25" s="173" t="s">
        <v>81</v>
      </c>
      <c r="B25" s="203"/>
      <c r="C25" s="10">
        <v>0.01</v>
      </c>
      <c r="D25" s="10">
        <f>(C25*L7)/0.055</f>
        <v>0.18181818181818182</v>
      </c>
      <c r="E25" s="11">
        <v>7</v>
      </c>
      <c r="F25" s="97">
        <f t="shared" si="0"/>
        <v>1.2727272727272727</v>
      </c>
      <c r="G25" s="38">
        <v>1.7000000000000001E-2</v>
      </c>
      <c r="H25" s="34">
        <f>(G25*M7)/0.055</f>
        <v>0.30909090909090914</v>
      </c>
      <c r="I25" s="32">
        <v>7</v>
      </c>
      <c r="J25" s="98">
        <f t="shared" si="1"/>
        <v>2.163636363636364</v>
      </c>
      <c r="K25" s="95">
        <f t="shared" si="2"/>
        <v>0.49090909090909096</v>
      </c>
      <c r="L25" s="194">
        <f t="shared" si="3"/>
        <v>3.4363636363636365</v>
      </c>
      <c r="M25" s="195"/>
    </row>
    <row r="26" spans="1:13" x14ac:dyDescent="0.3">
      <c r="A26" s="198" t="s">
        <v>45</v>
      </c>
      <c r="B26" s="199"/>
      <c r="C26" s="10">
        <v>6.0000000000000001E-3</v>
      </c>
      <c r="D26" s="10">
        <f>C26*L7</f>
        <v>6.0000000000000001E-3</v>
      </c>
      <c r="E26" s="11">
        <v>81</v>
      </c>
      <c r="F26" s="97">
        <f t="shared" si="0"/>
        <v>0.48599999999999999</v>
      </c>
      <c r="G26" s="38">
        <v>0.01</v>
      </c>
      <c r="H26" s="34">
        <f>G26*L7</f>
        <v>0.01</v>
      </c>
      <c r="I26" s="32">
        <v>81</v>
      </c>
      <c r="J26" s="98">
        <f t="shared" si="1"/>
        <v>0.81</v>
      </c>
      <c r="K26" s="95">
        <f t="shared" si="2"/>
        <v>1.6E-2</v>
      </c>
      <c r="L26" s="194">
        <f t="shared" si="3"/>
        <v>1.296</v>
      </c>
      <c r="M26" s="195"/>
    </row>
    <row r="27" spans="1:13" x14ac:dyDescent="0.3">
      <c r="A27" s="133" t="s">
        <v>63</v>
      </c>
      <c r="B27" s="134"/>
      <c r="C27" s="10">
        <v>1E-3</v>
      </c>
      <c r="D27" s="10">
        <f>C27*L7</f>
        <v>1E-3</v>
      </c>
      <c r="E27" s="11">
        <v>14</v>
      </c>
      <c r="F27" s="11">
        <f t="shared" si="0"/>
        <v>1.4E-2</v>
      </c>
      <c r="G27" s="15">
        <v>1E-3</v>
      </c>
      <c r="H27" s="15">
        <f>G27*M7</f>
        <v>1E-3</v>
      </c>
      <c r="I27" s="32">
        <v>14</v>
      </c>
      <c r="J27" s="16">
        <f t="shared" si="1"/>
        <v>1.4E-2</v>
      </c>
      <c r="K27" s="22">
        <f t="shared" si="2"/>
        <v>2E-3</v>
      </c>
      <c r="L27" s="148">
        <f t="shared" si="3"/>
        <v>2.8000000000000001E-2</v>
      </c>
      <c r="M27" s="149"/>
    </row>
    <row r="28" spans="1:13" x14ac:dyDescent="0.3">
      <c r="A28" s="146"/>
      <c r="B28" s="147"/>
      <c r="C28" s="10"/>
      <c r="D28" s="10"/>
      <c r="E28" s="11"/>
      <c r="F28" s="11"/>
      <c r="G28" s="15"/>
      <c r="H28" s="15"/>
      <c r="I28" s="17"/>
      <c r="J28" s="16"/>
      <c r="K28" s="22"/>
      <c r="L28" s="23"/>
      <c r="M28" s="36"/>
    </row>
    <row r="29" spans="1:13" s="6" customFormat="1" x14ac:dyDescent="0.3">
      <c r="A29" s="133" t="s">
        <v>62</v>
      </c>
      <c r="B29" s="134"/>
      <c r="C29" s="28">
        <v>0.04</v>
      </c>
      <c r="D29" s="28">
        <f>C29*L7</f>
        <v>0.04</v>
      </c>
      <c r="E29" s="29">
        <v>175</v>
      </c>
      <c r="F29" s="29">
        <f>D29*E29</f>
        <v>7</v>
      </c>
      <c r="G29" s="15">
        <v>4.8000000000000001E-2</v>
      </c>
      <c r="H29" s="15">
        <f>G29*M7</f>
        <v>4.8000000000000001E-2</v>
      </c>
      <c r="I29" s="31">
        <v>175</v>
      </c>
      <c r="J29" s="16">
        <f t="shared" ref="J29:J36" si="4">H29*I29</f>
        <v>8.4</v>
      </c>
      <c r="K29" s="37">
        <f t="shared" ref="K29:K36" si="5">D29+H29</f>
        <v>8.7999999999999995E-2</v>
      </c>
      <c r="L29" s="206">
        <f t="shared" ref="L29:L36" si="6">F29+J29</f>
        <v>15.4</v>
      </c>
      <c r="M29" s="208"/>
    </row>
    <row r="30" spans="1:13" s="6" customFormat="1" x14ac:dyDescent="0.3">
      <c r="A30" s="133" t="s">
        <v>31</v>
      </c>
      <c r="B30" s="134"/>
      <c r="C30" s="28">
        <v>7.1999999999999995E-2</v>
      </c>
      <c r="D30" s="28">
        <f>C30*L7</f>
        <v>7.1999999999999995E-2</v>
      </c>
      <c r="E30" s="29">
        <v>25</v>
      </c>
      <c r="F30" s="29">
        <f t="shared" ref="F30:F35" si="7">D30*E30</f>
        <v>1.7999999999999998</v>
      </c>
      <c r="G30" s="15">
        <v>9.1999999999999998E-2</v>
      </c>
      <c r="H30" s="15">
        <f>G30*M7</f>
        <v>9.1999999999999998E-2</v>
      </c>
      <c r="I30" s="31">
        <v>25</v>
      </c>
      <c r="J30" s="16">
        <f t="shared" si="4"/>
        <v>2.2999999999999998</v>
      </c>
      <c r="K30" s="37">
        <f t="shared" si="5"/>
        <v>0.16399999999999998</v>
      </c>
      <c r="L30" s="206">
        <f t="shared" si="6"/>
        <v>4.0999999999999996</v>
      </c>
      <c r="M30" s="208"/>
    </row>
    <row r="31" spans="1:13" s="6" customFormat="1" x14ac:dyDescent="0.3">
      <c r="A31" s="133" t="s">
        <v>41</v>
      </c>
      <c r="B31" s="134"/>
      <c r="C31" s="28">
        <v>8.6E-3</v>
      </c>
      <c r="D31" s="28">
        <f>C31*L7</f>
        <v>8.6E-3</v>
      </c>
      <c r="E31" s="29">
        <v>25</v>
      </c>
      <c r="F31" s="29">
        <f t="shared" si="7"/>
        <v>0.215</v>
      </c>
      <c r="G31" s="15">
        <v>1.0699999999999999E-2</v>
      </c>
      <c r="H31" s="15">
        <f>G31*M7</f>
        <v>1.0699999999999999E-2</v>
      </c>
      <c r="I31" s="31">
        <v>25</v>
      </c>
      <c r="J31" s="16">
        <f t="shared" si="4"/>
        <v>0.26749999999999996</v>
      </c>
      <c r="K31" s="37">
        <f t="shared" si="5"/>
        <v>1.9299999999999998E-2</v>
      </c>
      <c r="L31" s="206">
        <f t="shared" si="6"/>
        <v>0.48249999999999993</v>
      </c>
      <c r="M31" s="208"/>
    </row>
    <row r="32" spans="1:13" s="6" customFormat="1" x14ac:dyDescent="0.3">
      <c r="A32" s="133" t="s">
        <v>40</v>
      </c>
      <c r="B32" s="134"/>
      <c r="C32" s="28">
        <v>8.9999999999999993E-3</v>
      </c>
      <c r="D32" s="28">
        <f>C32*L7</f>
        <v>8.9999999999999993E-3</v>
      </c>
      <c r="E32" s="29">
        <v>40</v>
      </c>
      <c r="F32" s="29">
        <f t="shared" si="7"/>
        <v>0.36</v>
      </c>
      <c r="G32" s="15">
        <v>1.15E-2</v>
      </c>
      <c r="H32" s="15">
        <f>G32*M7</f>
        <v>1.15E-2</v>
      </c>
      <c r="I32" s="31">
        <v>40</v>
      </c>
      <c r="J32" s="16">
        <f t="shared" si="4"/>
        <v>0.45999999999999996</v>
      </c>
      <c r="K32" s="37">
        <f t="shared" si="5"/>
        <v>2.0499999999999997E-2</v>
      </c>
      <c r="L32" s="206">
        <f t="shared" si="6"/>
        <v>0.82</v>
      </c>
      <c r="M32" s="208"/>
    </row>
    <row r="33" spans="1:13" s="6" customFormat="1" x14ac:dyDescent="0.3">
      <c r="A33" s="133" t="s">
        <v>22</v>
      </c>
      <c r="B33" s="134"/>
      <c r="C33" s="28">
        <v>2.2000000000000001E-3</v>
      </c>
      <c r="D33" s="28">
        <f>C33*L7</f>
        <v>2.2000000000000001E-3</v>
      </c>
      <c r="E33" s="29">
        <v>540</v>
      </c>
      <c r="F33" s="29">
        <f t="shared" si="7"/>
        <v>1.1880000000000002</v>
      </c>
      <c r="G33" s="15">
        <v>3.0999999999999999E-3</v>
      </c>
      <c r="H33" s="15">
        <f>G33*M7</f>
        <v>3.0999999999999999E-3</v>
      </c>
      <c r="I33" s="31">
        <v>540</v>
      </c>
      <c r="J33" s="16">
        <f t="shared" si="4"/>
        <v>1.6739999999999999</v>
      </c>
      <c r="K33" s="37">
        <f t="shared" si="5"/>
        <v>5.3E-3</v>
      </c>
      <c r="L33" s="206">
        <f t="shared" si="6"/>
        <v>2.8620000000000001</v>
      </c>
      <c r="M33" s="208"/>
    </row>
    <row r="34" spans="1:13" s="6" customFormat="1" x14ac:dyDescent="0.3">
      <c r="A34" s="133" t="s">
        <v>109</v>
      </c>
      <c r="B34" s="134"/>
      <c r="C34" s="28">
        <v>7.1999999999999998E-3</v>
      </c>
      <c r="D34" s="28">
        <f>C34*L7</f>
        <v>7.1999999999999998E-3</v>
      </c>
      <c r="E34" s="29">
        <v>40</v>
      </c>
      <c r="F34" s="29">
        <f t="shared" si="7"/>
        <v>0.28799999999999998</v>
      </c>
      <c r="G34" s="15">
        <v>9.1999999999999998E-3</v>
      </c>
      <c r="H34" s="15">
        <f>G34*M7</f>
        <v>9.1999999999999998E-3</v>
      </c>
      <c r="I34" s="31">
        <v>40</v>
      </c>
      <c r="J34" s="16">
        <f t="shared" si="4"/>
        <v>0.36799999999999999</v>
      </c>
      <c r="K34" s="37">
        <f t="shared" si="5"/>
        <v>1.6399999999999998E-2</v>
      </c>
      <c r="L34" s="206">
        <f t="shared" si="6"/>
        <v>0.65599999999999992</v>
      </c>
      <c r="M34" s="208"/>
    </row>
    <row r="35" spans="1:13" s="6" customFormat="1" x14ac:dyDescent="0.3">
      <c r="A35" s="133" t="s">
        <v>63</v>
      </c>
      <c r="B35" s="134"/>
      <c r="C35" s="28">
        <v>1.5E-3</v>
      </c>
      <c r="D35" s="28">
        <f>C35*L7</f>
        <v>1.5E-3</v>
      </c>
      <c r="E35" s="29">
        <v>14</v>
      </c>
      <c r="F35" s="29">
        <f t="shared" si="7"/>
        <v>2.1000000000000001E-2</v>
      </c>
      <c r="G35" s="15">
        <v>2E-3</v>
      </c>
      <c r="H35" s="15">
        <f>G35*M7</f>
        <v>2E-3</v>
      </c>
      <c r="I35" s="31">
        <v>14</v>
      </c>
      <c r="J35" s="16">
        <f t="shared" si="4"/>
        <v>2.8000000000000001E-2</v>
      </c>
      <c r="K35" s="37">
        <f t="shared" si="5"/>
        <v>3.5000000000000001E-3</v>
      </c>
      <c r="L35" s="206">
        <f t="shared" si="6"/>
        <v>4.9000000000000002E-2</v>
      </c>
      <c r="M35" s="208"/>
    </row>
    <row r="36" spans="1:13" s="6" customFormat="1" x14ac:dyDescent="0.3">
      <c r="A36" s="193"/>
      <c r="B36" s="134"/>
      <c r="C36" s="28"/>
      <c r="D36" s="28">
        <f>C36*L7</f>
        <v>0</v>
      </c>
      <c r="E36" s="29"/>
      <c r="F36" s="29">
        <f>D36*E36</f>
        <v>0</v>
      </c>
      <c r="G36" s="15"/>
      <c r="H36" s="15">
        <f>G36*M7</f>
        <v>0</v>
      </c>
      <c r="I36" s="31"/>
      <c r="J36" s="16">
        <f t="shared" si="4"/>
        <v>0</v>
      </c>
      <c r="K36" s="37">
        <f t="shared" si="5"/>
        <v>0</v>
      </c>
      <c r="L36" s="206">
        <f t="shared" si="6"/>
        <v>0</v>
      </c>
      <c r="M36" s="208"/>
    </row>
    <row r="37" spans="1:13" s="6" customFormat="1" hidden="1" x14ac:dyDescent="0.3">
      <c r="A37" s="193"/>
      <c r="B37" s="134"/>
      <c r="C37" s="28"/>
      <c r="D37" s="28"/>
      <c r="E37" s="29"/>
      <c r="F37" s="29"/>
      <c r="G37" s="15"/>
      <c r="H37" s="34"/>
      <c r="I37" s="31"/>
      <c r="J37" s="16"/>
      <c r="K37" s="37"/>
      <c r="L37" s="206"/>
      <c r="M37" s="207"/>
    </row>
    <row r="38" spans="1:13" s="6" customFormat="1" hidden="1" x14ac:dyDescent="0.3">
      <c r="A38" s="133"/>
      <c r="B38" s="134"/>
      <c r="C38" s="28"/>
      <c r="D38" s="28">
        <f>C38*L7</f>
        <v>0</v>
      </c>
      <c r="E38" s="29"/>
      <c r="F38" s="29">
        <f>D38*E38</f>
        <v>0</v>
      </c>
      <c r="G38" s="15"/>
      <c r="H38" s="34">
        <f>G38*M7</f>
        <v>0</v>
      </c>
      <c r="I38" s="31"/>
      <c r="J38" s="16">
        <f>H38*I38</f>
        <v>0</v>
      </c>
      <c r="K38" s="37">
        <f>D38+H38</f>
        <v>0</v>
      </c>
      <c r="L38" s="206">
        <f>F38+J38</f>
        <v>0</v>
      </c>
      <c r="M38" s="209"/>
    </row>
    <row r="39" spans="1:13" x14ac:dyDescent="0.3">
      <c r="A39" s="173"/>
      <c r="B39" s="203"/>
      <c r="C39" s="10"/>
      <c r="D39" s="10"/>
      <c r="E39" s="11"/>
      <c r="F39" s="11"/>
      <c r="G39" s="38"/>
      <c r="H39" s="34"/>
      <c r="I39" s="32"/>
      <c r="J39" s="16"/>
      <c r="K39" s="22"/>
      <c r="L39" s="148"/>
      <c r="M39" s="207"/>
    </row>
    <row r="40" spans="1:13" x14ac:dyDescent="0.3">
      <c r="A40" s="146" t="s">
        <v>54</v>
      </c>
      <c r="B40" s="210"/>
      <c r="C40" s="10">
        <v>0.08</v>
      </c>
      <c r="D40" s="10">
        <f>C40*L7</f>
        <v>0.08</v>
      </c>
      <c r="E40" s="11">
        <v>403</v>
      </c>
      <c r="F40" s="11">
        <f>D40*E40</f>
        <v>32.24</v>
      </c>
      <c r="G40" s="38">
        <v>0.1</v>
      </c>
      <c r="H40" s="34">
        <f>G40*M7</f>
        <v>0.1</v>
      </c>
      <c r="I40" s="32">
        <v>403</v>
      </c>
      <c r="J40" s="16">
        <f t="shared" ref="J40:J54" si="8">H40*I40</f>
        <v>40.300000000000004</v>
      </c>
      <c r="K40" s="22">
        <f>D40+H40</f>
        <v>0.18</v>
      </c>
      <c r="L40" s="148">
        <f>J40+F40</f>
        <v>72.540000000000006</v>
      </c>
      <c r="M40" s="149"/>
    </row>
    <row r="41" spans="1:13" x14ac:dyDescent="0.3">
      <c r="A41" s="146" t="s">
        <v>55</v>
      </c>
      <c r="B41" s="210"/>
      <c r="C41" s="10">
        <v>8.0000000000000002E-3</v>
      </c>
      <c r="D41" s="10">
        <f>C41*L7</f>
        <v>8.0000000000000002E-3</v>
      </c>
      <c r="E41" s="11">
        <v>60</v>
      </c>
      <c r="F41" s="11">
        <f t="shared" ref="F41:F46" si="9">D41*E41</f>
        <v>0.48</v>
      </c>
      <c r="G41" s="38">
        <v>0.01</v>
      </c>
      <c r="H41" s="34">
        <f>G41*M7</f>
        <v>0.01</v>
      </c>
      <c r="I41" s="32">
        <v>60</v>
      </c>
      <c r="J41" s="16">
        <f t="shared" si="8"/>
        <v>0.6</v>
      </c>
      <c r="K41" s="22">
        <f t="shared" ref="K41:K46" si="10">D41+H41</f>
        <v>1.8000000000000002E-2</v>
      </c>
      <c r="L41" s="148">
        <f t="shared" ref="L41:L46" si="11">J41+F41</f>
        <v>1.08</v>
      </c>
      <c r="M41" s="149"/>
    </row>
    <row r="42" spans="1:13" x14ac:dyDescent="0.3">
      <c r="A42" s="146" t="s">
        <v>74</v>
      </c>
      <c r="B42" s="210"/>
      <c r="C42" s="10">
        <v>1.4E-2</v>
      </c>
      <c r="D42" s="10">
        <f>C42*L7</f>
        <v>1.4E-2</v>
      </c>
      <c r="E42" s="11">
        <v>49.3</v>
      </c>
      <c r="F42" s="11">
        <f t="shared" si="9"/>
        <v>0.69019999999999992</v>
      </c>
      <c r="G42" s="38">
        <v>1.7999999999999999E-2</v>
      </c>
      <c r="H42" s="34">
        <f>G42*M7</f>
        <v>1.7999999999999999E-2</v>
      </c>
      <c r="I42" s="32">
        <v>49.3</v>
      </c>
      <c r="J42" s="16">
        <f t="shared" si="8"/>
        <v>0.88739999999999986</v>
      </c>
      <c r="K42" s="22">
        <f t="shared" si="10"/>
        <v>3.2000000000000001E-2</v>
      </c>
      <c r="L42" s="148">
        <f t="shared" si="11"/>
        <v>1.5775999999999999</v>
      </c>
      <c r="M42" s="149"/>
    </row>
    <row r="43" spans="1:13" x14ac:dyDescent="0.3">
      <c r="A43" s="146" t="s">
        <v>24</v>
      </c>
      <c r="B43" s="210"/>
      <c r="C43" s="10">
        <v>1.9E-2</v>
      </c>
      <c r="D43" s="10">
        <f>C43*L7</f>
        <v>1.9E-2</v>
      </c>
      <c r="E43" s="11">
        <v>56</v>
      </c>
      <c r="F43" s="11">
        <f t="shared" si="9"/>
        <v>1.0640000000000001</v>
      </c>
      <c r="G43" s="38">
        <v>2.4E-2</v>
      </c>
      <c r="H43" s="34">
        <f>G43*M7</f>
        <v>2.4E-2</v>
      </c>
      <c r="I43" s="32">
        <v>56</v>
      </c>
      <c r="J43" s="16">
        <f t="shared" si="8"/>
        <v>1.3440000000000001</v>
      </c>
      <c r="K43" s="22">
        <f t="shared" si="10"/>
        <v>4.2999999999999997E-2</v>
      </c>
      <c r="L43" s="148">
        <f t="shared" si="11"/>
        <v>2.4080000000000004</v>
      </c>
      <c r="M43" s="149"/>
    </row>
    <row r="44" spans="1:13" x14ac:dyDescent="0.3">
      <c r="A44" s="146" t="s">
        <v>37</v>
      </c>
      <c r="B44" s="210"/>
      <c r="C44" s="10">
        <v>2E-3</v>
      </c>
      <c r="D44" s="10">
        <f>C44*L7</f>
        <v>2E-3</v>
      </c>
      <c r="E44" s="11">
        <v>14</v>
      </c>
      <c r="F44" s="11">
        <f t="shared" si="9"/>
        <v>2.8000000000000001E-2</v>
      </c>
      <c r="G44" s="38">
        <v>2E-3</v>
      </c>
      <c r="H44" s="34">
        <f>G44*M7</f>
        <v>2E-3</v>
      </c>
      <c r="I44" s="32">
        <v>14</v>
      </c>
      <c r="J44" s="16">
        <f t="shared" si="8"/>
        <v>2.8000000000000001E-2</v>
      </c>
      <c r="K44" s="22">
        <f t="shared" si="10"/>
        <v>4.0000000000000001E-3</v>
      </c>
      <c r="L44" s="148">
        <f t="shared" si="11"/>
        <v>5.6000000000000001E-2</v>
      </c>
      <c r="M44" s="149"/>
    </row>
    <row r="45" spans="1:13" x14ac:dyDescent="0.3">
      <c r="A45" s="146" t="s">
        <v>36</v>
      </c>
      <c r="B45" s="210"/>
      <c r="C45" s="10">
        <v>5.0000000000000001E-3</v>
      </c>
      <c r="D45" s="10">
        <f>C45*L7</f>
        <v>5.0000000000000001E-3</v>
      </c>
      <c r="E45" s="11">
        <v>81</v>
      </c>
      <c r="F45" s="11">
        <f t="shared" si="9"/>
        <v>0.40500000000000003</v>
      </c>
      <c r="G45" s="38">
        <v>6.0000000000000001E-3</v>
      </c>
      <c r="H45" s="34">
        <f>G45*M7</f>
        <v>6.0000000000000001E-3</v>
      </c>
      <c r="I45" s="32">
        <v>81</v>
      </c>
      <c r="J45" s="16">
        <f t="shared" si="8"/>
        <v>0.48599999999999999</v>
      </c>
      <c r="K45" s="22">
        <f t="shared" si="10"/>
        <v>1.0999999999999999E-2</v>
      </c>
      <c r="L45" s="148">
        <f t="shared" si="11"/>
        <v>0.89100000000000001</v>
      </c>
      <c r="M45" s="149"/>
    </row>
    <row r="46" spans="1:13" x14ac:dyDescent="0.3">
      <c r="A46" s="146"/>
      <c r="B46" s="210"/>
      <c r="C46" s="10"/>
      <c r="D46" s="10">
        <f>C46*L7</f>
        <v>0</v>
      </c>
      <c r="E46" s="11"/>
      <c r="F46" s="11">
        <f t="shared" si="9"/>
        <v>0</v>
      </c>
      <c r="G46" s="38"/>
      <c r="H46" s="34">
        <f>G46*M7</f>
        <v>0</v>
      </c>
      <c r="I46" s="32"/>
      <c r="J46" s="16">
        <f t="shared" si="8"/>
        <v>0</v>
      </c>
      <c r="K46" s="22">
        <f t="shared" si="10"/>
        <v>0</v>
      </c>
      <c r="L46" s="148">
        <f t="shared" si="11"/>
        <v>0</v>
      </c>
      <c r="M46" s="149"/>
    </row>
    <row r="47" spans="1:13" x14ac:dyDescent="0.3">
      <c r="A47" s="146"/>
      <c r="B47" s="210"/>
      <c r="C47" s="10"/>
      <c r="D47" s="10"/>
      <c r="E47" s="11"/>
      <c r="F47" s="11"/>
      <c r="G47" s="38"/>
      <c r="H47" s="34"/>
      <c r="I47" s="32"/>
      <c r="J47" s="16"/>
      <c r="K47" s="22"/>
      <c r="L47" s="148"/>
      <c r="M47" s="149"/>
    </row>
    <row r="48" spans="1:13" hidden="1" x14ac:dyDescent="0.3">
      <c r="A48" s="146"/>
      <c r="B48" s="210"/>
      <c r="C48" s="10"/>
      <c r="D48" s="10"/>
      <c r="E48" s="11"/>
      <c r="F48" s="11"/>
      <c r="G48" s="38"/>
      <c r="H48" s="34"/>
      <c r="I48" s="32"/>
      <c r="J48" s="16"/>
      <c r="K48" s="22"/>
      <c r="L48" s="23"/>
      <c r="M48" s="36"/>
    </row>
    <row r="49" spans="1:13" hidden="1" x14ac:dyDescent="0.3">
      <c r="A49" s="133"/>
      <c r="B49" s="134"/>
      <c r="C49" s="10"/>
      <c r="D49" s="10"/>
      <c r="E49" s="11"/>
      <c r="F49" s="11"/>
      <c r="G49" s="35"/>
      <c r="H49" s="34"/>
      <c r="I49" s="32"/>
      <c r="J49" s="16"/>
      <c r="K49" s="22"/>
      <c r="L49" s="148"/>
      <c r="M49" s="149"/>
    </row>
    <row r="50" spans="1:13" hidden="1" x14ac:dyDescent="0.3">
      <c r="A50" s="133"/>
      <c r="B50" s="134"/>
      <c r="C50" s="10"/>
      <c r="D50" s="10"/>
      <c r="E50" s="11"/>
      <c r="F50" s="11"/>
      <c r="G50" s="35"/>
      <c r="H50" s="34"/>
      <c r="I50" s="32"/>
      <c r="J50" s="16"/>
      <c r="K50" s="22"/>
      <c r="L50" s="148"/>
      <c r="M50" s="149"/>
    </row>
    <row r="51" spans="1:13" hidden="1" x14ac:dyDescent="0.3">
      <c r="A51" s="146"/>
      <c r="B51" s="210"/>
      <c r="C51" s="10"/>
      <c r="D51" s="10"/>
      <c r="E51" s="11"/>
      <c r="F51" s="11"/>
      <c r="G51" s="38"/>
      <c r="H51" s="34"/>
      <c r="I51" s="32"/>
      <c r="J51" s="16"/>
      <c r="K51" s="22"/>
      <c r="L51" s="148"/>
      <c r="M51" s="149"/>
    </row>
    <row r="52" spans="1:13" x14ac:dyDescent="0.3">
      <c r="A52" s="146" t="s">
        <v>71</v>
      </c>
      <c r="B52" s="210"/>
      <c r="C52" s="10">
        <v>0.215</v>
      </c>
      <c r="D52" s="10">
        <f>C52*L7</f>
        <v>0.215</v>
      </c>
      <c r="E52" s="11">
        <v>15</v>
      </c>
      <c r="F52" s="11">
        <f>E52*D52</f>
        <v>3.2250000000000001</v>
      </c>
      <c r="G52" s="38">
        <v>0.25700000000000001</v>
      </c>
      <c r="H52" s="34">
        <f>G52*M7</f>
        <v>0.25700000000000001</v>
      </c>
      <c r="I52" s="32">
        <v>15</v>
      </c>
      <c r="J52" s="16">
        <f t="shared" si="8"/>
        <v>3.855</v>
      </c>
      <c r="K52" s="22">
        <f t="shared" ref="K52:K59" si="12">D52+H52</f>
        <v>0.47199999999999998</v>
      </c>
      <c r="L52" s="148">
        <f t="shared" ref="L52:L62" si="13">F52+J52</f>
        <v>7.08</v>
      </c>
      <c r="M52" s="149"/>
    </row>
    <row r="53" spans="1:13" x14ac:dyDescent="0.3">
      <c r="A53" s="146" t="s">
        <v>40</v>
      </c>
      <c r="B53" s="210"/>
      <c r="C53" s="10">
        <v>3.8E-3</v>
      </c>
      <c r="D53" s="10">
        <f>C53*L7</f>
        <v>3.8E-3</v>
      </c>
      <c r="E53" s="11">
        <v>40</v>
      </c>
      <c r="F53" s="11">
        <f t="shared" ref="F53:F59" si="14">D53*E53</f>
        <v>0.152</v>
      </c>
      <c r="G53" s="38">
        <v>4.4999999999999997E-3</v>
      </c>
      <c r="H53" s="34">
        <f>G53*M7</f>
        <v>4.4999999999999997E-3</v>
      </c>
      <c r="I53" s="32">
        <v>40</v>
      </c>
      <c r="J53" s="16">
        <f t="shared" si="8"/>
        <v>0.18</v>
      </c>
      <c r="K53" s="22">
        <f t="shared" si="12"/>
        <v>8.3000000000000001E-3</v>
      </c>
      <c r="L53" s="148">
        <f t="shared" si="13"/>
        <v>0.33199999999999996</v>
      </c>
      <c r="M53" s="149"/>
    </row>
    <row r="54" spans="1:13" x14ac:dyDescent="0.3">
      <c r="A54" s="133" t="s">
        <v>41</v>
      </c>
      <c r="B54" s="134"/>
      <c r="C54" s="10">
        <v>7.0000000000000001E-3</v>
      </c>
      <c r="D54" s="10">
        <f>C54*L7</f>
        <v>7.0000000000000001E-3</v>
      </c>
      <c r="E54" s="11">
        <v>25</v>
      </c>
      <c r="F54" s="11">
        <f t="shared" si="14"/>
        <v>0.17500000000000002</v>
      </c>
      <c r="G54" s="39">
        <v>7.1999999999999998E-3</v>
      </c>
      <c r="H54" s="34">
        <f>G54*M7</f>
        <v>7.1999999999999998E-3</v>
      </c>
      <c r="I54" s="32">
        <v>25</v>
      </c>
      <c r="J54" s="16">
        <f t="shared" si="8"/>
        <v>0.18</v>
      </c>
      <c r="K54" s="22">
        <f t="shared" si="12"/>
        <v>1.4200000000000001E-2</v>
      </c>
      <c r="L54" s="148">
        <f t="shared" si="13"/>
        <v>0.35499999999999998</v>
      </c>
      <c r="M54" s="149"/>
    </row>
    <row r="55" spans="1:13" x14ac:dyDescent="0.3">
      <c r="A55" s="133" t="s">
        <v>45</v>
      </c>
      <c r="B55" s="134"/>
      <c r="C55" s="10">
        <v>5.0000000000000001E-3</v>
      </c>
      <c r="D55" s="10">
        <f>C55*L7</f>
        <v>5.0000000000000001E-3</v>
      </c>
      <c r="E55" s="11">
        <v>81</v>
      </c>
      <c r="F55" s="11">
        <f t="shared" si="14"/>
        <v>0.40500000000000003</v>
      </c>
      <c r="G55" s="39">
        <v>6.3E-3</v>
      </c>
      <c r="H55" s="34">
        <f>G55*M7</f>
        <v>6.3E-3</v>
      </c>
      <c r="I55" s="32">
        <v>81</v>
      </c>
      <c r="J55" s="16">
        <f>H55*I55</f>
        <v>0.51029999999999998</v>
      </c>
      <c r="K55" s="22">
        <f t="shared" si="12"/>
        <v>1.1300000000000001E-2</v>
      </c>
      <c r="L55" s="148">
        <f>F55+J55</f>
        <v>0.9153</v>
      </c>
      <c r="M55" s="149"/>
    </row>
    <row r="56" spans="1:13" x14ac:dyDescent="0.3">
      <c r="A56" s="133" t="s">
        <v>65</v>
      </c>
      <c r="B56" s="134"/>
      <c r="C56" s="10">
        <v>2E-3</v>
      </c>
      <c r="D56" s="10">
        <f>C56*L7</f>
        <v>2E-3</v>
      </c>
      <c r="E56" s="11">
        <v>32</v>
      </c>
      <c r="F56" s="11">
        <f t="shared" si="14"/>
        <v>6.4000000000000001E-2</v>
      </c>
      <c r="G56" s="39">
        <v>1.8E-3</v>
      </c>
      <c r="H56" s="15">
        <f>G56*M7</f>
        <v>1.8E-3</v>
      </c>
      <c r="I56" s="31">
        <v>32</v>
      </c>
      <c r="J56" s="16">
        <f>H56*I56</f>
        <v>5.7599999999999998E-2</v>
      </c>
      <c r="K56" s="22">
        <f t="shared" si="12"/>
        <v>3.8E-3</v>
      </c>
      <c r="L56" s="148">
        <f t="shared" si="13"/>
        <v>0.1216</v>
      </c>
      <c r="M56" s="149"/>
    </row>
    <row r="57" spans="1:13" x14ac:dyDescent="0.3">
      <c r="A57" s="133" t="s">
        <v>34</v>
      </c>
      <c r="B57" s="134"/>
      <c r="C57" s="10">
        <v>4.4999999999999997E-3</v>
      </c>
      <c r="D57" s="10">
        <f>C57*M7</f>
        <v>4.4999999999999997E-3</v>
      </c>
      <c r="E57" s="11">
        <v>48</v>
      </c>
      <c r="F57" s="11">
        <f t="shared" si="14"/>
        <v>0.21599999999999997</v>
      </c>
      <c r="G57" s="39">
        <v>5.4000000000000003E-3</v>
      </c>
      <c r="H57" s="15">
        <f>G57*M7</f>
        <v>5.4000000000000003E-3</v>
      </c>
      <c r="I57" s="31">
        <v>48</v>
      </c>
      <c r="J57" s="16">
        <f>H57*I57</f>
        <v>0.25919999999999999</v>
      </c>
      <c r="K57" s="22">
        <f t="shared" si="12"/>
        <v>9.8999999999999991E-3</v>
      </c>
      <c r="L57" s="148">
        <f t="shared" si="13"/>
        <v>0.47519999999999996</v>
      </c>
      <c r="M57" s="149"/>
    </row>
    <row r="58" spans="1:13" x14ac:dyDescent="0.3">
      <c r="A58" s="133" t="s">
        <v>68</v>
      </c>
      <c r="B58" s="134"/>
      <c r="C58" s="10">
        <v>4.0000000000000001E-3</v>
      </c>
      <c r="D58" s="10">
        <f>C58*L7</f>
        <v>4.0000000000000001E-3</v>
      </c>
      <c r="E58" s="11">
        <v>172</v>
      </c>
      <c r="F58" s="11">
        <f t="shared" si="14"/>
        <v>0.68800000000000006</v>
      </c>
      <c r="G58" s="39">
        <v>4.4999999999999997E-3</v>
      </c>
      <c r="H58" s="15">
        <f>G58*M7</f>
        <v>4.4999999999999997E-3</v>
      </c>
      <c r="I58" s="31">
        <v>172</v>
      </c>
      <c r="J58" s="16">
        <f>H58*I58</f>
        <v>0.77399999999999991</v>
      </c>
      <c r="K58" s="22">
        <f t="shared" si="12"/>
        <v>8.5000000000000006E-3</v>
      </c>
      <c r="L58" s="148">
        <f>F58+J58</f>
        <v>1.462</v>
      </c>
      <c r="M58" s="149"/>
    </row>
    <row r="59" spans="1:13" x14ac:dyDescent="0.3">
      <c r="A59" s="146" t="s">
        <v>37</v>
      </c>
      <c r="B59" s="210"/>
      <c r="C59" s="10">
        <v>2E-3</v>
      </c>
      <c r="D59" s="10">
        <f>C59*L7</f>
        <v>2E-3</v>
      </c>
      <c r="E59" s="11">
        <v>14</v>
      </c>
      <c r="F59" s="11">
        <f t="shared" si="14"/>
        <v>2.8000000000000001E-2</v>
      </c>
      <c r="G59" s="38">
        <v>2E-3</v>
      </c>
      <c r="H59" s="34">
        <f>G59*M7</f>
        <v>2E-3</v>
      </c>
      <c r="I59" s="32">
        <v>14</v>
      </c>
      <c r="J59" s="16">
        <f>H59*I59</f>
        <v>2.8000000000000001E-2</v>
      </c>
      <c r="K59" s="22">
        <f t="shared" si="12"/>
        <v>4.0000000000000001E-3</v>
      </c>
      <c r="L59" s="148">
        <f>J59+F59</f>
        <v>5.6000000000000001E-2</v>
      </c>
      <c r="M59" s="149"/>
    </row>
    <row r="60" spans="1:13" x14ac:dyDescent="0.3">
      <c r="A60" s="133"/>
      <c r="B60" s="134"/>
      <c r="C60" s="10"/>
      <c r="D60" s="10"/>
      <c r="E60" s="11"/>
      <c r="F60" s="11"/>
      <c r="G60" s="39"/>
      <c r="H60" s="15"/>
      <c r="I60" s="31"/>
      <c r="J60" s="16"/>
      <c r="K60" s="22"/>
      <c r="L60" s="148"/>
      <c r="M60" s="207"/>
    </row>
    <row r="61" spans="1:13" x14ac:dyDescent="0.3">
      <c r="A61" s="133" t="s">
        <v>57</v>
      </c>
      <c r="B61" s="134"/>
      <c r="C61" s="28">
        <v>0.02</v>
      </c>
      <c r="D61" s="28">
        <f>C61*L7</f>
        <v>0.02</v>
      </c>
      <c r="E61" s="29">
        <v>174</v>
      </c>
      <c r="F61" s="29">
        <f>D61*E61</f>
        <v>3.48</v>
      </c>
      <c r="G61" s="39">
        <v>0.02</v>
      </c>
      <c r="H61" s="15">
        <f>G61*M7</f>
        <v>0.02</v>
      </c>
      <c r="I61" s="31">
        <v>174</v>
      </c>
      <c r="J61" s="16">
        <f>H61*I61</f>
        <v>3.48</v>
      </c>
      <c r="K61" s="37">
        <f>D61+H61</f>
        <v>0.04</v>
      </c>
      <c r="L61" s="206">
        <f t="shared" si="13"/>
        <v>6.96</v>
      </c>
      <c r="M61" s="208"/>
    </row>
    <row r="62" spans="1:13" x14ac:dyDescent="0.3">
      <c r="A62" s="133" t="s">
        <v>26</v>
      </c>
      <c r="B62" s="134"/>
      <c r="C62" s="10">
        <v>0.02</v>
      </c>
      <c r="D62" s="10">
        <f>C62*L7</f>
        <v>0.02</v>
      </c>
      <c r="E62" s="11">
        <v>48</v>
      </c>
      <c r="F62" s="11">
        <f>D62*E62</f>
        <v>0.96</v>
      </c>
      <c r="G62" s="39">
        <v>0.02</v>
      </c>
      <c r="H62" s="15">
        <f>G62*M7</f>
        <v>0.02</v>
      </c>
      <c r="I62" s="31">
        <v>48</v>
      </c>
      <c r="J62" s="16">
        <f>H62*I62</f>
        <v>0.96</v>
      </c>
      <c r="K62" s="22">
        <f>D62+H62</f>
        <v>0.04</v>
      </c>
      <c r="L62" s="148">
        <f t="shared" si="13"/>
        <v>1.92</v>
      </c>
      <c r="M62" s="149"/>
    </row>
    <row r="63" spans="1:13" x14ac:dyDescent="0.3">
      <c r="A63" s="133"/>
      <c r="B63" s="134"/>
      <c r="C63" s="10"/>
      <c r="D63" s="10"/>
      <c r="E63" s="11"/>
      <c r="F63" s="11"/>
      <c r="G63" s="39"/>
      <c r="H63" s="15"/>
      <c r="I63" s="31"/>
      <c r="J63" s="16"/>
      <c r="K63" s="22"/>
      <c r="L63" s="189"/>
      <c r="M63" s="190"/>
    </row>
    <row r="64" spans="1:13" x14ac:dyDescent="0.3">
      <c r="A64" s="146" t="s">
        <v>98</v>
      </c>
      <c r="B64" s="210"/>
      <c r="C64" s="10">
        <v>0.04</v>
      </c>
      <c r="D64" s="10">
        <f>C64*L7</f>
        <v>0.04</v>
      </c>
      <c r="E64" s="11">
        <v>52.7</v>
      </c>
      <c r="F64" s="11">
        <f>D64*E64</f>
        <v>2.1080000000000001</v>
      </c>
      <c r="G64" s="39">
        <v>0.04</v>
      </c>
      <c r="H64" s="15">
        <f>G64*M7</f>
        <v>0.04</v>
      </c>
      <c r="I64" s="31">
        <v>52.7</v>
      </c>
      <c r="J64" s="16">
        <f>H64*I64</f>
        <v>2.1080000000000001</v>
      </c>
      <c r="K64" s="22">
        <f>D64+H64</f>
        <v>0.08</v>
      </c>
      <c r="L64" s="148">
        <f>F64+J64</f>
        <v>4.2160000000000002</v>
      </c>
      <c r="M64" s="207"/>
    </row>
    <row r="65" spans="1:13" x14ac:dyDescent="0.3">
      <c r="A65" s="146"/>
      <c r="B65" s="210"/>
      <c r="C65" s="10"/>
      <c r="D65" s="10"/>
      <c r="E65" s="11"/>
      <c r="F65" s="11"/>
      <c r="G65" s="39"/>
      <c r="H65" s="15"/>
      <c r="I65" s="31"/>
      <c r="J65" s="16"/>
      <c r="K65" s="22"/>
      <c r="L65" s="23"/>
      <c r="M65" s="40"/>
    </row>
    <row r="66" spans="1:13" x14ac:dyDescent="0.3">
      <c r="A66" s="146" t="s">
        <v>138</v>
      </c>
      <c r="B66" s="210"/>
      <c r="C66" s="10">
        <v>0.04</v>
      </c>
      <c r="D66" s="10">
        <f>C66*L7</f>
        <v>0.04</v>
      </c>
      <c r="E66" s="11">
        <v>49.3</v>
      </c>
      <c r="F66" s="11">
        <f>D66*E66</f>
        <v>1.972</v>
      </c>
      <c r="G66" s="39">
        <v>0.04</v>
      </c>
      <c r="H66" s="15">
        <f>G66*M7</f>
        <v>0.04</v>
      </c>
      <c r="I66" s="31">
        <v>49.3</v>
      </c>
      <c r="J66" s="16">
        <f>H66*I66</f>
        <v>1.972</v>
      </c>
      <c r="K66" s="22">
        <f>D66+H66</f>
        <v>0.08</v>
      </c>
      <c r="L66" s="211">
        <f>J66+F66</f>
        <v>3.944</v>
      </c>
      <c r="M66" s="207"/>
    </row>
    <row r="67" spans="1:13" x14ac:dyDescent="0.3">
      <c r="A67" s="146"/>
      <c r="B67" s="210"/>
      <c r="C67" s="10"/>
      <c r="D67" s="10"/>
      <c r="E67" s="11"/>
      <c r="F67" s="11"/>
      <c r="G67" s="39"/>
      <c r="H67" s="15"/>
      <c r="I67" s="31"/>
      <c r="J67" s="16"/>
      <c r="K67" s="22"/>
      <c r="L67" s="23"/>
      <c r="M67" s="40"/>
    </row>
    <row r="68" spans="1:13" x14ac:dyDescent="0.3">
      <c r="A68" s="174" t="s">
        <v>4</v>
      </c>
      <c r="B68" s="175"/>
      <c r="C68" s="12"/>
      <c r="D68" s="13"/>
      <c r="E68" s="13"/>
      <c r="F68" s="13">
        <f>SUM(F22:F67)</f>
        <v>64.414927272727269</v>
      </c>
      <c r="G68" s="18"/>
      <c r="H68" s="18"/>
      <c r="I68" s="19"/>
      <c r="J68" s="20">
        <f>SUM(J22:J67)</f>
        <v>80.129636363636394</v>
      </c>
      <c r="K68" s="22"/>
      <c r="L68" s="167">
        <f>SUM(L22:L67)</f>
        <v>144.54456363636362</v>
      </c>
      <c r="M68" s="177"/>
    </row>
    <row r="69" spans="1:13" x14ac:dyDescent="0.3">
      <c r="A69" s="165"/>
      <c r="B69" s="166"/>
      <c r="C69" s="12"/>
      <c r="D69" s="13"/>
      <c r="E69" s="13"/>
      <c r="F69" s="13"/>
      <c r="G69" s="18"/>
      <c r="H69" s="18"/>
      <c r="I69" s="19"/>
      <c r="J69" s="20"/>
      <c r="K69" s="22"/>
      <c r="L69" s="167"/>
      <c r="M69" s="131"/>
    </row>
    <row r="70" spans="1:13" x14ac:dyDescent="0.3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</row>
  </sheetData>
  <mergeCells count="114">
    <mergeCell ref="L69:M69"/>
    <mergeCell ref="A65:B65"/>
    <mergeCell ref="L64:M64"/>
    <mergeCell ref="L68:M68"/>
    <mergeCell ref="L66:M66"/>
    <mergeCell ref="A69:B69"/>
    <mergeCell ref="A66:B66"/>
    <mergeCell ref="A68:B68"/>
    <mergeCell ref="A52:B52"/>
    <mergeCell ref="L58:M58"/>
    <mergeCell ref="L52:M52"/>
    <mergeCell ref="L57:M57"/>
    <mergeCell ref="L55:M55"/>
    <mergeCell ref="A56:B56"/>
    <mergeCell ref="L56:M56"/>
    <mergeCell ref="A53:B53"/>
    <mergeCell ref="A64:B64"/>
    <mergeCell ref="A67:B67"/>
    <mergeCell ref="A55:B55"/>
    <mergeCell ref="L53:M53"/>
    <mergeCell ref="L63:M63"/>
    <mergeCell ref="L61:M61"/>
    <mergeCell ref="A62:B62"/>
    <mergeCell ref="L62:M62"/>
    <mergeCell ref="A61:B61"/>
    <mergeCell ref="A63:B63"/>
    <mergeCell ref="L54:M54"/>
    <mergeCell ref="A54:B54"/>
    <mergeCell ref="L60:M60"/>
    <mergeCell ref="A57:B57"/>
    <mergeCell ref="L59:M59"/>
    <mergeCell ref="A59:B59"/>
    <mergeCell ref="A58:B58"/>
    <mergeCell ref="A60:B60"/>
    <mergeCell ref="A39:B39"/>
    <mergeCell ref="L39:M39"/>
    <mergeCell ref="L41:M41"/>
    <mergeCell ref="L43:M43"/>
    <mergeCell ref="A43:B43"/>
    <mergeCell ref="A40:B40"/>
    <mergeCell ref="A42:B42"/>
    <mergeCell ref="L40:M40"/>
    <mergeCell ref="L42:M42"/>
    <mergeCell ref="A41:B41"/>
    <mergeCell ref="A44:B44"/>
    <mergeCell ref="L44:M44"/>
    <mergeCell ref="L51:M51"/>
    <mergeCell ref="A49:B49"/>
    <mergeCell ref="L49:M49"/>
    <mergeCell ref="A48:B48"/>
    <mergeCell ref="L50:M50"/>
    <mergeCell ref="A50:B50"/>
    <mergeCell ref="A51:B51"/>
    <mergeCell ref="L47:M47"/>
    <mergeCell ref="A47:B47"/>
    <mergeCell ref="A46:B46"/>
    <mergeCell ref="A45:B45"/>
    <mergeCell ref="L46:M46"/>
    <mergeCell ref="L45:M45"/>
    <mergeCell ref="A38:B38"/>
    <mergeCell ref="A28:B28"/>
    <mergeCell ref="A34:B34"/>
    <mergeCell ref="L37:M37"/>
    <mergeCell ref="A36:B36"/>
    <mergeCell ref="L36:M36"/>
    <mergeCell ref="L33:M33"/>
    <mergeCell ref="L38:M38"/>
    <mergeCell ref="L30:M30"/>
    <mergeCell ref="L35:M35"/>
    <mergeCell ref="A37:B37"/>
    <mergeCell ref="A35:B35"/>
    <mergeCell ref="A32:B32"/>
    <mergeCell ref="L34:M34"/>
    <mergeCell ref="L32:M32"/>
    <mergeCell ref="A33:B33"/>
    <mergeCell ref="L31:M31"/>
    <mergeCell ref="A30:B30"/>
    <mergeCell ref="A31:B31"/>
    <mergeCell ref="L29:M29"/>
    <mergeCell ref="B2:H2"/>
    <mergeCell ref="B3:H3"/>
    <mergeCell ref="G4:I4"/>
    <mergeCell ref="G5:I5"/>
    <mergeCell ref="I8:K8"/>
    <mergeCell ref="A29:B29"/>
    <mergeCell ref="A18:B18"/>
    <mergeCell ref="A10:B10"/>
    <mergeCell ref="A15:B15"/>
    <mergeCell ref="A23:B23"/>
    <mergeCell ref="A27:B27"/>
    <mergeCell ref="A19:B19"/>
    <mergeCell ref="A16:B16"/>
    <mergeCell ref="A24:B24"/>
    <mergeCell ref="A25:B25"/>
    <mergeCell ref="C8:C9"/>
    <mergeCell ref="D8:D9"/>
    <mergeCell ref="A22:B22"/>
    <mergeCell ref="A21:B21"/>
    <mergeCell ref="L23:M23"/>
    <mergeCell ref="E8:G8"/>
    <mergeCell ref="L8:M8"/>
    <mergeCell ref="L25:M25"/>
    <mergeCell ref="L26:M26"/>
    <mergeCell ref="L22:M22"/>
    <mergeCell ref="L27:M27"/>
    <mergeCell ref="A11:B11"/>
    <mergeCell ref="A14:B14"/>
    <mergeCell ref="A13:B13"/>
    <mergeCell ref="A17:B17"/>
    <mergeCell ref="L24:M24"/>
    <mergeCell ref="A26:B26"/>
    <mergeCell ref="L21:M21"/>
    <mergeCell ref="A12:B12"/>
    <mergeCell ref="A8:B9"/>
  </mergeCells>
  <phoneticPr fontId="1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workbookViewId="0">
      <selection activeCell="G56" sqref="G56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84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185"/>
      <c r="B8" s="186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30" t="s">
        <v>110</v>
      </c>
      <c r="B9" s="131"/>
      <c r="C9" s="82">
        <v>60</v>
      </c>
      <c r="D9" s="83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 x14ac:dyDescent="0.3">
      <c r="A10" s="130" t="s">
        <v>111</v>
      </c>
      <c r="B10" s="131"/>
      <c r="C10" s="33">
        <v>180</v>
      </c>
      <c r="D10" s="76">
        <v>230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idden="1" x14ac:dyDescent="0.3">
      <c r="A11" s="130"/>
      <c r="B11" s="131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x14ac:dyDescent="0.3">
      <c r="A12" s="130" t="s">
        <v>58</v>
      </c>
      <c r="B12" s="131"/>
      <c r="C12" s="82">
        <v>200</v>
      </c>
      <c r="D12" s="83">
        <v>200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ht="15.75" customHeight="1" x14ac:dyDescent="0.3">
      <c r="A13" s="130" t="s">
        <v>60</v>
      </c>
      <c r="B13" s="131"/>
      <c r="C13" s="33">
        <v>200</v>
      </c>
      <c r="D13" s="76">
        <v>200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x14ac:dyDescent="0.3">
      <c r="A14" s="130" t="s">
        <v>138</v>
      </c>
      <c r="B14" s="131"/>
      <c r="C14" s="33">
        <v>40</v>
      </c>
      <c r="D14" s="76">
        <v>40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x14ac:dyDescent="0.3">
      <c r="A15" s="150" t="s">
        <v>98</v>
      </c>
      <c r="B15" s="151"/>
      <c r="C15" s="33">
        <v>40</v>
      </c>
      <c r="D15" s="123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x14ac:dyDescent="0.3">
      <c r="A16" s="221"/>
      <c r="B16" s="200"/>
      <c r="C16" s="69"/>
      <c r="D16" s="79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thickBot="1" x14ac:dyDescent="0.35">
      <c r="A17" s="156"/>
      <c r="B17" s="157"/>
      <c r="C17" s="71"/>
      <c r="D17" s="7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57.6" x14ac:dyDescent="0.3">
      <c r="A19" s="204" t="s">
        <v>9</v>
      </c>
      <c r="B19" s="205"/>
      <c r="C19" s="9" t="s">
        <v>23</v>
      </c>
      <c r="D19" s="9" t="s">
        <v>17</v>
      </c>
      <c r="E19" s="9" t="s">
        <v>7</v>
      </c>
      <c r="F19" s="9" t="s">
        <v>5</v>
      </c>
      <c r="G19" s="14" t="s">
        <v>18</v>
      </c>
      <c r="H19" s="14" t="s">
        <v>19</v>
      </c>
      <c r="I19" s="14" t="s">
        <v>7</v>
      </c>
      <c r="J19" s="14" t="s">
        <v>5</v>
      </c>
      <c r="K19" s="21" t="s">
        <v>6</v>
      </c>
      <c r="L19" s="152" t="s">
        <v>8</v>
      </c>
      <c r="M19" s="153"/>
    </row>
    <row r="20" spans="1:13" x14ac:dyDescent="0.3">
      <c r="A20" s="220" t="s">
        <v>112</v>
      </c>
      <c r="B20" s="219"/>
      <c r="C20" s="99">
        <v>7.0000000000000007E-2</v>
      </c>
      <c r="D20" s="99">
        <f>C20*L6</f>
        <v>7.0000000000000007E-2</v>
      </c>
      <c r="E20" s="110">
        <v>25</v>
      </c>
      <c r="F20" s="110">
        <f>D20*E20</f>
        <v>1.7500000000000002</v>
      </c>
      <c r="G20" s="93">
        <v>0.11799999999999999</v>
      </c>
      <c r="H20" s="94">
        <f>G20*M6</f>
        <v>0.11799999999999999</v>
      </c>
      <c r="I20" s="98">
        <v>25</v>
      </c>
      <c r="J20" s="93">
        <f>H20*I20</f>
        <v>2.9499999999999997</v>
      </c>
      <c r="K20" s="95">
        <f>D20+H20</f>
        <v>0.188</v>
      </c>
      <c r="L20" s="212">
        <f>F20+J20</f>
        <v>4.7</v>
      </c>
      <c r="M20" s="195"/>
    </row>
    <row r="21" spans="1:13" x14ac:dyDescent="0.3">
      <c r="A21" s="220" t="s">
        <v>45</v>
      </c>
      <c r="B21" s="219"/>
      <c r="C21" s="96">
        <v>5.0000000000000001E-3</v>
      </c>
      <c r="D21" s="96">
        <f>C21*L6</f>
        <v>5.0000000000000001E-3</v>
      </c>
      <c r="E21" s="111">
        <v>81</v>
      </c>
      <c r="F21" s="111">
        <f>D21*E21</f>
        <v>0.40500000000000003</v>
      </c>
      <c r="G21" s="93">
        <v>8.0000000000000002E-3</v>
      </c>
      <c r="H21" s="94">
        <f>G21*M6</f>
        <v>8.0000000000000002E-3</v>
      </c>
      <c r="I21" s="98">
        <v>81</v>
      </c>
      <c r="J21" s="93">
        <f>H21*I21</f>
        <v>0.64800000000000002</v>
      </c>
      <c r="K21" s="95">
        <f>D21+H21</f>
        <v>1.3000000000000001E-2</v>
      </c>
      <c r="L21" s="212">
        <f>F21+J21</f>
        <v>1.0529999999999999</v>
      </c>
      <c r="M21" s="195"/>
    </row>
    <row r="22" spans="1:13" x14ac:dyDescent="0.3">
      <c r="A22" s="218" t="s">
        <v>63</v>
      </c>
      <c r="B22" s="219"/>
      <c r="C22" s="96">
        <v>5.9999999999999995E-4</v>
      </c>
      <c r="D22" s="96">
        <f>C22*L6</f>
        <v>5.9999999999999995E-4</v>
      </c>
      <c r="E22" s="111">
        <v>14</v>
      </c>
      <c r="F22" s="111">
        <f>D22*E22</f>
        <v>8.3999999999999995E-3</v>
      </c>
      <c r="G22" s="93">
        <v>1E-3</v>
      </c>
      <c r="H22" s="94">
        <f>G22*M6</f>
        <v>1E-3</v>
      </c>
      <c r="I22" s="98">
        <v>14</v>
      </c>
      <c r="J22" s="93">
        <f>H22*I22</f>
        <v>1.4E-2</v>
      </c>
      <c r="K22" s="95">
        <f>D22+H22</f>
        <v>1.5999999999999999E-3</v>
      </c>
      <c r="L22" s="212">
        <f>F22+J22</f>
        <v>2.24E-2</v>
      </c>
      <c r="M22" s="195"/>
    </row>
    <row r="23" spans="1:13" x14ac:dyDescent="0.3">
      <c r="A23" s="119"/>
      <c r="B23" s="118"/>
      <c r="C23" s="96"/>
      <c r="D23" s="96"/>
      <c r="E23" s="111"/>
      <c r="F23" s="111"/>
      <c r="G23" s="93"/>
      <c r="H23" s="94"/>
      <c r="I23" s="98"/>
      <c r="J23" s="93"/>
      <c r="K23" s="95"/>
      <c r="L23" s="212"/>
      <c r="M23" s="195"/>
    </row>
    <row r="24" spans="1:13" x14ac:dyDescent="0.3">
      <c r="A24" s="215" t="s">
        <v>62</v>
      </c>
      <c r="B24" s="216"/>
      <c r="C24" s="100">
        <v>0.04</v>
      </c>
      <c r="D24" s="100">
        <f>C24*L6</f>
        <v>0.04</v>
      </c>
      <c r="E24" s="101">
        <v>175</v>
      </c>
      <c r="F24" s="101">
        <f>E24*D24</f>
        <v>7</v>
      </c>
      <c r="G24" s="102">
        <v>4.8000000000000001E-2</v>
      </c>
      <c r="H24" s="103">
        <f>G24*M6</f>
        <v>4.8000000000000001E-2</v>
      </c>
      <c r="I24" s="104">
        <v>175</v>
      </c>
      <c r="J24" s="105">
        <f>H24*I24</f>
        <v>8.4</v>
      </c>
      <c r="K24" s="106">
        <f>D24+H24</f>
        <v>8.7999999999999995E-2</v>
      </c>
      <c r="L24" s="213">
        <f>F24+J24</f>
        <v>15.4</v>
      </c>
      <c r="M24" s="214"/>
    </row>
    <row r="25" spans="1:13" x14ac:dyDescent="0.3">
      <c r="A25" s="215" t="s">
        <v>31</v>
      </c>
      <c r="B25" s="216"/>
      <c r="C25" s="100">
        <v>7.1999999999999995E-2</v>
      </c>
      <c r="D25" s="100">
        <f>C25*L6</f>
        <v>7.1999999999999995E-2</v>
      </c>
      <c r="E25" s="101">
        <v>25</v>
      </c>
      <c r="F25" s="101">
        <f>E25*D25</f>
        <v>1.7999999999999998</v>
      </c>
      <c r="G25" s="102">
        <v>9.1999999999999998E-2</v>
      </c>
      <c r="H25" s="103">
        <f>G25*M6</f>
        <v>9.1999999999999998E-2</v>
      </c>
      <c r="I25" s="104">
        <v>25</v>
      </c>
      <c r="J25" s="105">
        <f t="shared" ref="J25:J32" si="0">H25*I25</f>
        <v>2.2999999999999998</v>
      </c>
      <c r="K25" s="106">
        <f t="shared" ref="K25:K33" si="1">D25+H25</f>
        <v>0.16399999999999998</v>
      </c>
      <c r="L25" s="213">
        <f t="shared" ref="L25:L33" si="2">F25+J25</f>
        <v>4.0999999999999996</v>
      </c>
      <c r="M25" s="214"/>
    </row>
    <row r="26" spans="1:13" x14ac:dyDescent="0.3">
      <c r="A26" s="217" t="s">
        <v>41</v>
      </c>
      <c r="B26" s="147"/>
      <c r="C26" s="100">
        <v>8.6400000000000001E-3</v>
      </c>
      <c r="D26" s="100">
        <f>C26*L6</f>
        <v>8.6400000000000001E-3</v>
      </c>
      <c r="E26" s="101">
        <v>25</v>
      </c>
      <c r="F26" s="101">
        <f t="shared" ref="F26:F32" si="3">E26*D26</f>
        <v>0.216</v>
      </c>
      <c r="G26" s="102">
        <v>1.0699999999999999E-2</v>
      </c>
      <c r="H26" s="103">
        <f>G26*M6</f>
        <v>1.0699999999999999E-2</v>
      </c>
      <c r="I26" s="104">
        <v>25</v>
      </c>
      <c r="J26" s="105">
        <f t="shared" si="0"/>
        <v>0.26749999999999996</v>
      </c>
      <c r="K26" s="106">
        <f t="shared" si="1"/>
        <v>1.934E-2</v>
      </c>
      <c r="L26" s="213">
        <f t="shared" si="2"/>
        <v>0.48349999999999993</v>
      </c>
      <c r="M26" s="214"/>
    </row>
    <row r="27" spans="1:13" x14ac:dyDescent="0.3">
      <c r="A27" s="133" t="s">
        <v>40</v>
      </c>
      <c r="B27" s="134"/>
      <c r="C27" s="10">
        <v>8.9999999999999993E-3</v>
      </c>
      <c r="D27" s="10">
        <f>C27*L6</f>
        <v>8.9999999999999993E-3</v>
      </c>
      <c r="E27" s="11">
        <v>40</v>
      </c>
      <c r="F27" s="101">
        <f t="shared" si="3"/>
        <v>0.36</v>
      </c>
      <c r="G27" s="120">
        <v>1.15E-2</v>
      </c>
      <c r="H27" s="34">
        <f>G27*M6</f>
        <v>1.15E-2</v>
      </c>
      <c r="I27" s="32">
        <v>40</v>
      </c>
      <c r="J27" s="105">
        <f t="shared" si="0"/>
        <v>0.45999999999999996</v>
      </c>
      <c r="K27" s="106">
        <f t="shared" si="1"/>
        <v>2.0499999999999997E-2</v>
      </c>
      <c r="L27" s="213">
        <f t="shared" si="2"/>
        <v>0.82</v>
      </c>
      <c r="M27" s="214"/>
    </row>
    <row r="28" spans="1:13" x14ac:dyDescent="0.3">
      <c r="A28" s="133" t="s">
        <v>22</v>
      </c>
      <c r="B28" s="134"/>
      <c r="C28" s="10">
        <v>1.8E-3</v>
      </c>
      <c r="D28" s="10">
        <f>C28*L6</f>
        <v>1.8E-3</v>
      </c>
      <c r="E28" s="11">
        <v>540</v>
      </c>
      <c r="F28" s="101">
        <f t="shared" si="3"/>
        <v>0.97199999999999998</v>
      </c>
      <c r="G28" s="102">
        <v>2.3E-3</v>
      </c>
      <c r="H28" s="34">
        <f>G28*M6</f>
        <v>2.3E-3</v>
      </c>
      <c r="I28" s="32">
        <v>540</v>
      </c>
      <c r="J28" s="105">
        <f t="shared" si="0"/>
        <v>1.242</v>
      </c>
      <c r="K28" s="106">
        <f t="shared" si="1"/>
        <v>4.0999999999999995E-3</v>
      </c>
      <c r="L28" s="213">
        <f t="shared" si="2"/>
        <v>2.214</v>
      </c>
      <c r="M28" s="214"/>
    </row>
    <row r="29" spans="1:13" x14ac:dyDescent="0.3">
      <c r="A29" s="133" t="s">
        <v>63</v>
      </c>
      <c r="B29" s="134"/>
      <c r="C29" s="10">
        <v>1.5E-3</v>
      </c>
      <c r="D29" s="10">
        <f>C29*L6</f>
        <v>1.5E-3</v>
      </c>
      <c r="E29" s="11">
        <v>14</v>
      </c>
      <c r="F29" s="101">
        <f t="shared" si="3"/>
        <v>2.1000000000000001E-2</v>
      </c>
      <c r="G29" s="102">
        <v>2E-3</v>
      </c>
      <c r="H29" s="34">
        <f>G29*M6</f>
        <v>2E-3</v>
      </c>
      <c r="I29" s="32">
        <v>14</v>
      </c>
      <c r="J29" s="105">
        <f t="shared" si="0"/>
        <v>2.8000000000000001E-2</v>
      </c>
      <c r="K29" s="106">
        <f t="shared" si="1"/>
        <v>3.5000000000000001E-3</v>
      </c>
      <c r="L29" s="213">
        <f t="shared" si="2"/>
        <v>4.9000000000000002E-2</v>
      </c>
      <c r="M29" s="214"/>
    </row>
    <row r="30" spans="1:13" x14ac:dyDescent="0.3">
      <c r="A30" s="133" t="s">
        <v>65</v>
      </c>
      <c r="B30" s="134"/>
      <c r="C30" s="10">
        <v>2.5000000000000001E-3</v>
      </c>
      <c r="D30" s="10">
        <f>C30*L6</f>
        <v>2.5000000000000001E-3</v>
      </c>
      <c r="E30" s="11">
        <v>32</v>
      </c>
      <c r="F30" s="101">
        <f t="shared" si="3"/>
        <v>0.08</v>
      </c>
      <c r="G30" s="102">
        <v>3.0999999999999999E-3</v>
      </c>
      <c r="H30" s="34">
        <f>G30*M6</f>
        <v>3.0999999999999999E-3</v>
      </c>
      <c r="I30" s="32">
        <v>32</v>
      </c>
      <c r="J30" s="105">
        <f t="shared" si="0"/>
        <v>9.9199999999999997E-2</v>
      </c>
      <c r="K30" s="106">
        <f t="shared" si="1"/>
        <v>5.5999999999999999E-3</v>
      </c>
      <c r="L30" s="213">
        <f t="shared" si="2"/>
        <v>0.1792</v>
      </c>
      <c r="M30" s="214"/>
    </row>
    <row r="31" spans="1:13" x14ac:dyDescent="0.3">
      <c r="A31" s="133" t="s">
        <v>22</v>
      </c>
      <c r="B31" s="134"/>
      <c r="C31" s="72">
        <v>2.2000000000000001E-4</v>
      </c>
      <c r="D31" s="10">
        <f>C31*L7</f>
        <v>0</v>
      </c>
      <c r="E31" s="11">
        <v>540</v>
      </c>
      <c r="F31" s="101">
        <f t="shared" si="3"/>
        <v>0</v>
      </c>
      <c r="G31" s="124">
        <v>2.9999999999999997E-4</v>
      </c>
      <c r="H31" s="34">
        <f>G31*M6</f>
        <v>2.9999999999999997E-4</v>
      </c>
      <c r="I31" s="32">
        <v>540</v>
      </c>
      <c r="J31" s="105">
        <f t="shared" si="0"/>
        <v>0.16199999999999998</v>
      </c>
      <c r="K31" s="106">
        <f t="shared" si="1"/>
        <v>2.9999999999999997E-4</v>
      </c>
      <c r="L31" s="213">
        <f t="shared" si="2"/>
        <v>0.16199999999999998</v>
      </c>
      <c r="M31" s="214"/>
    </row>
    <row r="32" spans="1:13" x14ac:dyDescent="0.3">
      <c r="A32" s="133" t="s">
        <v>64</v>
      </c>
      <c r="B32" s="134"/>
      <c r="C32" s="10">
        <v>6.4999999999999997E-4</v>
      </c>
      <c r="D32" s="10">
        <f>(C32*L6)/0.055</f>
        <v>1.1818181818181818E-2</v>
      </c>
      <c r="E32" s="11">
        <v>7</v>
      </c>
      <c r="F32" s="101">
        <f t="shared" si="3"/>
        <v>8.2727272727272733E-2</v>
      </c>
      <c r="G32" s="102">
        <v>8.4000000000000003E-4</v>
      </c>
      <c r="H32" s="34">
        <f>(G32*M6)/0.055</f>
        <v>1.5272727272727273E-2</v>
      </c>
      <c r="I32" s="32">
        <v>7</v>
      </c>
      <c r="J32" s="105">
        <f t="shared" si="0"/>
        <v>0.10690909090909091</v>
      </c>
      <c r="K32" s="106">
        <f t="shared" si="1"/>
        <v>2.7090909090909089E-2</v>
      </c>
      <c r="L32" s="213">
        <f t="shared" si="2"/>
        <v>0.18963636363636366</v>
      </c>
      <c r="M32" s="214"/>
    </row>
    <row r="33" spans="1:13" x14ac:dyDescent="0.3">
      <c r="A33" s="133" t="s">
        <v>63</v>
      </c>
      <c r="B33" s="134"/>
      <c r="C33" s="72">
        <v>6.9999999999999999E-4</v>
      </c>
      <c r="D33" s="10">
        <f>C33*L6</f>
        <v>6.9999999999999999E-4</v>
      </c>
      <c r="E33" s="11">
        <v>14</v>
      </c>
      <c r="F33" s="101">
        <f>E33*D33/0.055</f>
        <v>0.17818181818181816</v>
      </c>
      <c r="G33" s="124">
        <v>8.0000000000000004E-4</v>
      </c>
      <c r="H33" s="34">
        <f>G33*M6</f>
        <v>8.0000000000000004E-4</v>
      </c>
      <c r="I33" s="32">
        <v>14</v>
      </c>
      <c r="J33" s="105">
        <f>I33*H33/0.055</f>
        <v>0.20363636363636364</v>
      </c>
      <c r="K33" s="106">
        <f t="shared" si="1"/>
        <v>1.5E-3</v>
      </c>
      <c r="L33" s="213">
        <f t="shared" si="2"/>
        <v>0.38181818181818183</v>
      </c>
      <c r="M33" s="214"/>
    </row>
    <row r="34" spans="1:13" x14ac:dyDescent="0.3">
      <c r="A34" s="215"/>
      <c r="B34" s="216"/>
      <c r="C34" s="10"/>
      <c r="D34" s="10"/>
      <c r="E34" s="11"/>
      <c r="F34" s="11"/>
      <c r="G34" s="35"/>
      <c r="H34" s="34"/>
      <c r="I34" s="32"/>
      <c r="J34" s="16"/>
      <c r="K34" s="22"/>
      <c r="L34" s="23"/>
      <c r="M34" s="36"/>
    </row>
    <row r="35" spans="1:13" x14ac:dyDescent="0.3">
      <c r="A35" s="133" t="s">
        <v>54</v>
      </c>
      <c r="B35" s="134"/>
      <c r="C35" s="10">
        <v>0.1</v>
      </c>
      <c r="D35" s="10">
        <f>C35*L6</f>
        <v>0.1</v>
      </c>
      <c r="E35" s="11">
        <v>403</v>
      </c>
      <c r="F35" s="11">
        <f>D35*E35</f>
        <v>40.300000000000004</v>
      </c>
      <c r="G35" s="35">
        <v>0.1</v>
      </c>
      <c r="H35" s="34">
        <f>G35*M6</f>
        <v>0.1</v>
      </c>
      <c r="I35" s="32">
        <v>403</v>
      </c>
      <c r="J35" s="16">
        <f>H35*I35</f>
        <v>40.300000000000004</v>
      </c>
      <c r="K35" s="22">
        <f>D35+H35</f>
        <v>0.2</v>
      </c>
      <c r="L35" s="148">
        <f>F35+J35</f>
        <v>80.600000000000009</v>
      </c>
      <c r="M35" s="149"/>
    </row>
    <row r="36" spans="1:13" x14ac:dyDescent="0.3">
      <c r="A36" s="133" t="s">
        <v>49</v>
      </c>
      <c r="B36" s="134"/>
      <c r="C36" s="10">
        <v>0.16300000000000001</v>
      </c>
      <c r="D36" s="10">
        <f>C36*L6</f>
        <v>0.16300000000000001</v>
      </c>
      <c r="E36" s="11">
        <v>25</v>
      </c>
      <c r="F36" s="11">
        <f>D36*E36</f>
        <v>4.0750000000000002</v>
      </c>
      <c r="G36" s="35">
        <v>0.16300000000000001</v>
      </c>
      <c r="H36" s="34">
        <f>G36*M6</f>
        <v>0.16300000000000001</v>
      </c>
      <c r="I36" s="32">
        <v>25</v>
      </c>
      <c r="J36" s="16">
        <f>H36*I36</f>
        <v>4.0750000000000002</v>
      </c>
      <c r="K36" s="22">
        <f>D36+H36</f>
        <v>0.32600000000000001</v>
      </c>
      <c r="L36" s="148">
        <f>F36+J36</f>
        <v>8.15</v>
      </c>
      <c r="M36" s="149"/>
    </row>
    <row r="37" spans="1:13" hidden="1" x14ac:dyDescent="0.3">
      <c r="A37" s="133"/>
      <c r="B37" s="134"/>
      <c r="C37" s="10"/>
      <c r="D37" s="10"/>
      <c r="E37" s="11"/>
      <c r="F37" s="11"/>
      <c r="G37" s="35"/>
      <c r="H37" s="34"/>
      <c r="I37" s="32"/>
      <c r="J37" s="16"/>
      <c r="K37" s="22"/>
      <c r="L37" s="23"/>
      <c r="M37" s="36"/>
    </row>
    <row r="38" spans="1:13" x14ac:dyDescent="0.3">
      <c r="A38" s="133" t="s">
        <v>51</v>
      </c>
      <c r="B38" s="134"/>
      <c r="C38" s="10">
        <v>1.7999999999999999E-2</v>
      </c>
      <c r="D38" s="10">
        <f>C38*L6</f>
        <v>1.7999999999999999E-2</v>
      </c>
      <c r="E38" s="11">
        <v>25</v>
      </c>
      <c r="F38" s="11">
        <f>D38*E38</f>
        <v>0.44999999999999996</v>
      </c>
      <c r="G38" s="35">
        <v>1.7999999999999999E-2</v>
      </c>
      <c r="H38" s="34">
        <f>G38*M6</f>
        <v>1.7999999999999999E-2</v>
      </c>
      <c r="I38" s="32">
        <v>25</v>
      </c>
      <c r="J38" s="16">
        <f>H38*I38</f>
        <v>0.44999999999999996</v>
      </c>
      <c r="K38" s="22">
        <f>D38+H38</f>
        <v>3.5999999999999997E-2</v>
      </c>
      <c r="L38" s="148">
        <f>F38+J38</f>
        <v>0.89999999999999991</v>
      </c>
      <c r="M38" s="149"/>
    </row>
    <row r="39" spans="1:13" x14ac:dyDescent="0.3">
      <c r="A39" s="133" t="s">
        <v>36</v>
      </c>
      <c r="B39" s="134"/>
      <c r="C39" s="10">
        <v>6.0000000000000001E-3</v>
      </c>
      <c r="D39" s="10">
        <f>C39*L6</f>
        <v>6.0000000000000001E-3</v>
      </c>
      <c r="E39" s="11">
        <v>81</v>
      </c>
      <c r="F39" s="11">
        <f>D39*E39</f>
        <v>0.48599999999999999</v>
      </c>
      <c r="G39" s="35">
        <v>6.0000000000000001E-3</v>
      </c>
      <c r="H39" s="34">
        <f>G39*M6</f>
        <v>6.0000000000000001E-3</v>
      </c>
      <c r="I39" s="32">
        <v>81</v>
      </c>
      <c r="J39" s="16">
        <f>H39*I39</f>
        <v>0.48599999999999999</v>
      </c>
      <c r="K39" s="22">
        <f>D39+H39</f>
        <v>1.2E-2</v>
      </c>
      <c r="L39" s="148">
        <f>F39+J39</f>
        <v>0.97199999999999998</v>
      </c>
      <c r="M39" s="149"/>
    </row>
    <row r="40" spans="1:13" x14ac:dyDescent="0.3">
      <c r="A40" s="133" t="s">
        <v>59</v>
      </c>
      <c r="B40" s="134"/>
      <c r="C40" s="10">
        <v>3.0000000000000001E-3</v>
      </c>
      <c r="D40" s="10">
        <f>C40*L6</f>
        <v>3.0000000000000001E-3</v>
      </c>
      <c r="E40" s="11">
        <v>172</v>
      </c>
      <c r="F40" s="11">
        <f>D40*E40</f>
        <v>0.51600000000000001</v>
      </c>
      <c r="G40" s="35">
        <v>3.0000000000000001E-3</v>
      </c>
      <c r="H40" s="34">
        <f>G40*M6</f>
        <v>3.0000000000000001E-3</v>
      </c>
      <c r="I40" s="32">
        <v>172</v>
      </c>
      <c r="J40" s="16">
        <f>H40*I40</f>
        <v>0.51600000000000001</v>
      </c>
      <c r="K40" s="22">
        <f>D40+H40</f>
        <v>6.0000000000000001E-3</v>
      </c>
      <c r="L40" s="148">
        <f>F40+J40</f>
        <v>1.032</v>
      </c>
      <c r="M40" s="149"/>
    </row>
    <row r="41" spans="1:13" x14ac:dyDescent="0.3">
      <c r="A41" s="133" t="s">
        <v>37</v>
      </c>
      <c r="B41" s="134"/>
      <c r="C41" s="10">
        <v>2E-3</v>
      </c>
      <c r="D41" s="10">
        <f>C41*L6</f>
        <v>2E-3</v>
      </c>
      <c r="E41" s="11">
        <v>14</v>
      </c>
      <c r="F41" s="11">
        <f>D41*E41</f>
        <v>2.8000000000000001E-2</v>
      </c>
      <c r="G41" s="35">
        <v>2E-3</v>
      </c>
      <c r="H41" s="34">
        <f>G41*M6</f>
        <v>2E-3</v>
      </c>
      <c r="I41" s="32">
        <v>14</v>
      </c>
      <c r="J41" s="16">
        <f>H41*I41</f>
        <v>2.8000000000000001E-2</v>
      </c>
      <c r="K41" s="22">
        <f>D41+H41</f>
        <v>4.0000000000000001E-3</v>
      </c>
      <c r="L41" s="148">
        <f>F41+J41</f>
        <v>5.6000000000000001E-2</v>
      </c>
      <c r="M41" s="149"/>
    </row>
    <row r="42" spans="1:13" x14ac:dyDescent="0.3">
      <c r="A42" s="133"/>
      <c r="B42" s="134"/>
      <c r="C42" s="10"/>
      <c r="D42" s="10"/>
      <c r="E42" s="11"/>
      <c r="F42" s="11"/>
      <c r="G42" s="35"/>
      <c r="H42" s="34"/>
      <c r="I42" s="32"/>
      <c r="J42" s="16"/>
      <c r="K42" s="22"/>
      <c r="L42" s="23"/>
      <c r="M42" s="36"/>
    </row>
    <row r="43" spans="1:13" x14ac:dyDescent="0.3">
      <c r="A43" s="133" t="s">
        <v>61</v>
      </c>
      <c r="B43" s="134"/>
      <c r="C43" s="10">
        <v>2E-3</v>
      </c>
      <c r="D43" s="10">
        <f>C43*L6</f>
        <v>2E-3</v>
      </c>
      <c r="E43" s="11">
        <v>420</v>
      </c>
      <c r="F43" s="11">
        <f t="shared" ref="F43:F49" si="4">D43*E43</f>
        <v>0.84</v>
      </c>
      <c r="G43" s="35">
        <v>2E-3</v>
      </c>
      <c r="H43" s="34">
        <f>G43*M6</f>
        <v>2E-3</v>
      </c>
      <c r="I43" s="32">
        <v>420</v>
      </c>
      <c r="J43" s="16">
        <f t="shared" ref="J43:J49" si="5">H43*I43</f>
        <v>0.84</v>
      </c>
      <c r="K43" s="22">
        <f>D43+H43</f>
        <v>4.0000000000000001E-3</v>
      </c>
      <c r="L43" s="148">
        <f t="shared" ref="L43:L50" si="6">F43+J43</f>
        <v>1.68</v>
      </c>
      <c r="M43" s="149"/>
    </row>
    <row r="44" spans="1:13" x14ac:dyDescent="0.3">
      <c r="A44" s="133" t="s">
        <v>24</v>
      </c>
      <c r="B44" s="134"/>
      <c r="C44" s="10">
        <v>0.11</v>
      </c>
      <c r="D44" s="10">
        <f>C44*L6</f>
        <v>0.11</v>
      </c>
      <c r="E44" s="11">
        <v>56</v>
      </c>
      <c r="F44" s="11">
        <f t="shared" si="4"/>
        <v>6.16</v>
      </c>
      <c r="G44" s="35">
        <v>0.11</v>
      </c>
      <c r="H44" s="34">
        <f>G44*M6</f>
        <v>0.11</v>
      </c>
      <c r="I44" s="32">
        <v>56</v>
      </c>
      <c r="J44" s="16">
        <f t="shared" si="5"/>
        <v>6.16</v>
      </c>
      <c r="K44" s="22">
        <f>D44+H44</f>
        <v>0.22</v>
      </c>
      <c r="L44" s="148">
        <f t="shared" si="6"/>
        <v>12.32</v>
      </c>
      <c r="M44" s="149"/>
    </row>
    <row r="45" spans="1:13" x14ac:dyDescent="0.3">
      <c r="A45" s="133" t="s">
        <v>26</v>
      </c>
      <c r="B45" s="134"/>
      <c r="C45" s="10">
        <v>1.4999999999999999E-2</v>
      </c>
      <c r="D45" s="10">
        <f>C45*L6</f>
        <v>1.4999999999999999E-2</v>
      </c>
      <c r="E45" s="11">
        <v>48</v>
      </c>
      <c r="F45" s="11">
        <f>D45*E45</f>
        <v>0.72</v>
      </c>
      <c r="G45" s="35">
        <v>1.4999999999999999E-2</v>
      </c>
      <c r="H45" s="34">
        <f>G45*M6</f>
        <v>1.4999999999999999E-2</v>
      </c>
      <c r="I45" s="32">
        <v>48</v>
      </c>
      <c r="J45" s="16">
        <f>H45*I45</f>
        <v>0.72</v>
      </c>
      <c r="K45" s="22">
        <f>D45+H45</f>
        <v>0.03</v>
      </c>
      <c r="L45" s="148">
        <f>F45+J45</f>
        <v>1.44</v>
      </c>
      <c r="M45" s="149"/>
    </row>
    <row r="46" spans="1:13" x14ac:dyDescent="0.3">
      <c r="A46" s="133"/>
      <c r="B46" s="134"/>
      <c r="C46" s="10"/>
      <c r="D46" s="10"/>
      <c r="E46" s="11"/>
      <c r="F46" s="11"/>
      <c r="G46" s="35"/>
      <c r="H46" s="34"/>
      <c r="I46" s="32"/>
      <c r="J46" s="16"/>
      <c r="K46" s="22"/>
      <c r="L46" s="23"/>
      <c r="M46" s="36"/>
    </row>
    <row r="47" spans="1:13" x14ac:dyDescent="0.3">
      <c r="A47" s="133" t="s">
        <v>98</v>
      </c>
      <c r="B47" s="134"/>
      <c r="C47" s="10">
        <v>0.04</v>
      </c>
      <c r="D47" s="10">
        <f>C47*L6</f>
        <v>0.04</v>
      </c>
      <c r="E47" s="11">
        <v>52.7</v>
      </c>
      <c r="F47" s="11">
        <f t="shared" si="4"/>
        <v>2.1080000000000001</v>
      </c>
      <c r="G47" s="24">
        <v>0.04</v>
      </c>
      <c r="H47" s="34">
        <f>G47*M6</f>
        <v>0.04</v>
      </c>
      <c r="I47" s="32">
        <v>52.7</v>
      </c>
      <c r="J47" s="16">
        <f t="shared" si="5"/>
        <v>2.1080000000000001</v>
      </c>
      <c r="K47" s="22">
        <f>D47+H47</f>
        <v>0.08</v>
      </c>
      <c r="L47" s="148">
        <f t="shared" si="6"/>
        <v>4.2160000000000002</v>
      </c>
      <c r="M47" s="149"/>
    </row>
    <row r="48" spans="1:13" x14ac:dyDescent="0.3">
      <c r="A48" s="133"/>
      <c r="B48" s="134"/>
      <c r="C48" s="10"/>
      <c r="D48" s="10"/>
      <c r="E48" s="11"/>
      <c r="F48" s="11"/>
      <c r="G48" s="24"/>
      <c r="H48" s="34"/>
      <c r="I48" s="32"/>
      <c r="J48" s="16"/>
      <c r="K48" s="22"/>
      <c r="L48" s="23"/>
      <c r="M48" s="36"/>
    </row>
    <row r="49" spans="1:13" x14ac:dyDescent="0.3">
      <c r="A49" s="133" t="s">
        <v>138</v>
      </c>
      <c r="B49" s="134"/>
      <c r="C49" s="10">
        <v>0.04</v>
      </c>
      <c r="D49" s="10">
        <f>C49*L6</f>
        <v>0.04</v>
      </c>
      <c r="E49" s="11">
        <v>49.3</v>
      </c>
      <c r="F49" s="11">
        <f t="shared" si="4"/>
        <v>1.972</v>
      </c>
      <c r="G49" s="24">
        <v>0.04</v>
      </c>
      <c r="H49" s="15">
        <f>G49*M6</f>
        <v>0.04</v>
      </c>
      <c r="I49" s="31">
        <v>49.3</v>
      </c>
      <c r="J49" s="16">
        <f t="shared" si="5"/>
        <v>1.972</v>
      </c>
      <c r="K49" s="22">
        <f>D49+H49</f>
        <v>0.08</v>
      </c>
      <c r="L49" s="148">
        <f>F49+J49</f>
        <v>3.944</v>
      </c>
      <c r="M49" s="149"/>
    </row>
    <row r="50" spans="1:13" x14ac:dyDescent="0.3">
      <c r="A50" s="133"/>
      <c r="B50" s="134"/>
      <c r="C50" s="10"/>
      <c r="D50" s="10"/>
      <c r="E50" s="11"/>
      <c r="F50" s="11"/>
      <c r="G50" s="15"/>
      <c r="H50" s="15"/>
      <c r="I50" s="17"/>
      <c r="J50" s="16"/>
      <c r="K50" s="22"/>
      <c r="L50" s="148">
        <f t="shared" si="6"/>
        <v>0</v>
      </c>
      <c r="M50" s="149"/>
    </row>
    <row r="51" spans="1:13" hidden="1" x14ac:dyDescent="0.3">
      <c r="A51" s="146" t="s">
        <v>38</v>
      </c>
      <c r="B51" s="210"/>
      <c r="C51" s="10">
        <v>1</v>
      </c>
      <c r="D51" s="10">
        <f>L6</f>
        <v>1</v>
      </c>
      <c r="E51" s="11"/>
      <c r="F51" s="11">
        <f>D51*E51</f>
        <v>0</v>
      </c>
      <c r="G51" s="39">
        <v>1</v>
      </c>
      <c r="H51" s="15">
        <f>M6</f>
        <v>1</v>
      </c>
      <c r="I51" s="31"/>
      <c r="J51" s="16">
        <f>H51*I51</f>
        <v>0</v>
      </c>
      <c r="K51" s="22">
        <f>D51+H51</f>
        <v>2</v>
      </c>
      <c r="L51" s="211">
        <f>F51+J51</f>
        <v>0</v>
      </c>
      <c r="M51" s="207"/>
    </row>
    <row r="52" spans="1:13" x14ac:dyDescent="0.3">
      <c r="A52" s="193"/>
      <c r="B52" s="134"/>
      <c r="C52" s="10"/>
      <c r="D52" s="10"/>
      <c r="E52" s="11"/>
      <c r="F52" s="11"/>
      <c r="G52" s="15"/>
      <c r="H52" s="15"/>
      <c r="I52" s="31"/>
      <c r="J52" s="16"/>
      <c r="K52" s="22"/>
      <c r="L52" s="148"/>
      <c r="M52" s="149"/>
    </row>
    <row r="53" spans="1:13" x14ac:dyDescent="0.3">
      <c r="A53" s="174" t="s">
        <v>4</v>
      </c>
      <c r="B53" s="175"/>
      <c r="C53" s="12"/>
      <c r="D53" s="13"/>
      <c r="E53" s="13"/>
      <c r="F53" s="13">
        <f>SUM(F20:F52)</f>
        <v>70.52830909090909</v>
      </c>
      <c r="G53" s="18"/>
      <c r="H53" s="18"/>
      <c r="I53" s="19"/>
      <c r="J53" s="20">
        <f>SUM(J20:J52)</f>
        <v>74.536245454545465</v>
      </c>
      <c r="K53" s="22"/>
      <c r="L53" s="167">
        <f>SUM(L20:L52)</f>
        <v>145.06455454545454</v>
      </c>
      <c r="M53" s="177"/>
    </row>
    <row r="54" spans="1:13" x14ac:dyDescent="0.3">
      <c r="A54" s="4"/>
      <c r="B54" s="4"/>
      <c r="C54" s="4"/>
      <c r="D54" s="4"/>
      <c r="E54" s="4"/>
      <c r="F54" s="4"/>
      <c r="G54" s="2"/>
      <c r="H54" s="2"/>
      <c r="I54" s="2"/>
      <c r="J54" s="2"/>
      <c r="K54" s="2"/>
      <c r="L54" s="2"/>
      <c r="M54" s="2"/>
    </row>
    <row r="55" spans="1:13" x14ac:dyDescent="0.3">
      <c r="A55" s="4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</row>
    <row r="56" spans="1:1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">
      <c r="B57" s="126"/>
      <c r="C57" s="126"/>
      <c r="D57" s="126"/>
      <c r="E57" s="126"/>
      <c r="F57" s="126"/>
      <c r="G57" s="126"/>
      <c r="H57" s="126"/>
      <c r="J57" s="8"/>
      <c r="K57" s="8"/>
      <c r="L57" s="8"/>
      <c r="M57" s="8"/>
    </row>
    <row r="58" spans="1:13" x14ac:dyDescent="0.3">
      <c r="B58" s="127"/>
      <c r="C58" s="127"/>
      <c r="D58" s="127"/>
      <c r="E58" s="127"/>
      <c r="F58" s="127"/>
      <c r="G58" s="127"/>
      <c r="H58" s="127"/>
      <c r="J58" s="8"/>
      <c r="K58" s="8"/>
      <c r="L58" s="8"/>
      <c r="M58" s="8"/>
    </row>
    <row r="59" spans="1:13" x14ac:dyDescent="0.3">
      <c r="G59" s="128"/>
      <c r="H59" s="128"/>
      <c r="I59" s="128"/>
      <c r="J59" s="8"/>
      <c r="K59" s="8"/>
      <c r="L59" s="8"/>
      <c r="M59" s="8"/>
    </row>
    <row r="60" spans="1:13" x14ac:dyDescent="0.3">
      <c r="G60" s="129"/>
      <c r="H60" s="129"/>
      <c r="I60" s="129"/>
      <c r="L60" s="7"/>
      <c r="M60" s="7"/>
    </row>
    <row r="61" spans="1:13" s="2" customFormat="1" x14ac:dyDescent="0.3">
      <c r="G61" s="41"/>
      <c r="H61" s="41"/>
      <c r="I61" s="41"/>
      <c r="L61" s="7"/>
      <c r="M61" s="7"/>
    </row>
    <row r="62" spans="1:13" s="2" customFormat="1" x14ac:dyDescent="0.3"/>
    <row r="63" spans="1:13" s="2" customFormat="1" x14ac:dyDescent="0.3">
      <c r="A63" s="168"/>
      <c r="B63" s="168"/>
      <c r="C63" s="168"/>
      <c r="D63" s="168"/>
      <c r="E63" s="135"/>
      <c r="F63" s="135"/>
      <c r="G63" s="135"/>
      <c r="H63" s="42"/>
      <c r="I63" s="132"/>
      <c r="J63" s="132"/>
      <c r="K63" s="132"/>
      <c r="L63" s="132"/>
      <c r="M63" s="132"/>
    </row>
    <row r="64" spans="1:13" s="2" customFormat="1" x14ac:dyDescent="0.3">
      <c r="A64" s="168"/>
      <c r="B64" s="168"/>
      <c r="C64" s="168"/>
      <c r="D64" s="168"/>
      <c r="E64" s="43"/>
      <c r="F64" s="43"/>
      <c r="G64" s="43"/>
      <c r="H64" s="43"/>
      <c r="I64" s="43"/>
      <c r="J64" s="43"/>
      <c r="K64" s="43"/>
      <c r="L64" s="43"/>
      <c r="M64" s="43"/>
    </row>
    <row r="65" spans="1:13" s="2" customFormat="1" x14ac:dyDescent="0.3">
      <c r="A65" s="44"/>
      <c r="B65" s="45"/>
      <c r="C65" s="44"/>
      <c r="E65" s="46"/>
      <c r="F65" s="46"/>
      <c r="G65" s="46"/>
      <c r="H65" s="46"/>
      <c r="I65" s="46"/>
      <c r="J65" s="46"/>
      <c r="K65" s="46"/>
      <c r="L65" s="46"/>
      <c r="M65" s="46"/>
    </row>
    <row r="66" spans="1:13" s="2" customFormat="1" x14ac:dyDescent="0.3">
      <c r="A66" s="44"/>
      <c r="B66" s="45"/>
      <c r="C66" s="44"/>
      <c r="E66" s="46"/>
      <c r="F66" s="46"/>
      <c r="G66" s="46"/>
      <c r="H66" s="46"/>
      <c r="I66" s="46"/>
      <c r="J66" s="46"/>
      <c r="K66" s="46"/>
      <c r="L66" s="46"/>
      <c r="M66" s="46"/>
    </row>
    <row r="67" spans="1:13" s="2" customFormat="1" x14ac:dyDescent="0.3">
      <c r="A67" s="44"/>
      <c r="B67" s="45"/>
      <c r="C67" s="44"/>
      <c r="E67" s="46"/>
      <c r="F67" s="46"/>
      <c r="G67" s="46"/>
      <c r="H67" s="46"/>
      <c r="I67" s="46"/>
      <c r="J67" s="46"/>
      <c r="K67" s="46"/>
      <c r="L67" s="46"/>
      <c r="M67" s="46"/>
    </row>
    <row r="68" spans="1:13" s="2" customFormat="1" x14ac:dyDescent="0.3">
      <c r="A68" s="44"/>
      <c r="B68" s="45"/>
      <c r="C68" s="44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2" customFormat="1" x14ac:dyDescent="0.3">
      <c r="A69" s="44"/>
      <c r="B69" s="45"/>
      <c r="C69" s="44"/>
      <c r="E69" s="46"/>
      <c r="F69" s="46"/>
      <c r="G69" s="46"/>
      <c r="H69" s="46"/>
      <c r="I69" s="46"/>
      <c r="J69" s="46"/>
      <c r="K69" s="46"/>
      <c r="L69" s="46"/>
      <c r="M69" s="46"/>
    </row>
    <row r="70" spans="1:13" s="2" customFormat="1" x14ac:dyDescent="0.3">
      <c r="A70" s="3"/>
      <c r="B70" s="3"/>
      <c r="C70" s="3"/>
      <c r="D70" s="3"/>
      <c r="E70" s="43"/>
      <c r="F70" s="43"/>
      <c r="G70" s="43"/>
      <c r="H70" s="43"/>
      <c r="I70" s="43"/>
      <c r="J70" s="43"/>
      <c r="K70" s="43"/>
      <c r="L70" s="43"/>
      <c r="M70" s="43"/>
    </row>
    <row r="71" spans="1:13" s="2" customForma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2" customFormat="1" x14ac:dyDescent="0.3">
      <c r="A72" s="164"/>
      <c r="B72" s="176"/>
      <c r="C72" s="47"/>
      <c r="D72" s="47"/>
      <c r="E72" s="47"/>
      <c r="F72" s="47"/>
      <c r="G72" s="48"/>
      <c r="H72" s="48"/>
      <c r="I72" s="48"/>
      <c r="J72" s="48"/>
      <c r="K72" s="47"/>
      <c r="L72" s="164"/>
      <c r="M72" s="164"/>
    </row>
    <row r="73" spans="1:13" s="2" customFormat="1" x14ac:dyDescent="0.3">
      <c r="A73" s="162"/>
      <c r="B73" s="162"/>
      <c r="C73" s="49"/>
      <c r="D73" s="49"/>
      <c r="E73" s="50"/>
      <c r="F73" s="50"/>
      <c r="G73" s="51"/>
      <c r="H73" s="52"/>
      <c r="I73" s="50"/>
      <c r="J73" s="53"/>
      <c r="K73" s="54"/>
      <c r="L73" s="160"/>
      <c r="M73" s="161"/>
    </row>
    <row r="74" spans="1:13" s="2" customFormat="1" x14ac:dyDescent="0.3">
      <c r="A74" s="162"/>
      <c r="B74" s="162"/>
      <c r="C74" s="49"/>
      <c r="D74" s="49"/>
      <c r="E74" s="50"/>
      <c r="F74" s="50"/>
      <c r="G74" s="51"/>
      <c r="H74" s="52"/>
      <c r="I74" s="50"/>
      <c r="J74" s="53"/>
      <c r="K74" s="54"/>
      <c r="L74" s="160"/>
      <c r="M74" s="161"/>
    </row>
    <row r="75" spans="1:13" s="2" customFormat="1" x14ac:dyDescent="0.3">
      <c r="A75" s="162"/>
      <c r="B75" s="162"/>
      <c r="C75" s="49"/>
      <c r="D75" s="49"/>
      <c r="E75" s="50"/>
      <c r="F75" s="50"/>
      <c r="G75" s="51"/>
      <c r="H75" s="52"/>
      <c r="I75" s="50"/>
      <c r="J75" s="53"/>
      <c r="K75" s="54"/>
      <c r="L75" s="160"/>
      <c r="M75" s="161"/>
    </row>
    <row r="76" spans="1:13" s="2" customFormat="1" x14ac:dyDescent="0.3">
      <c r="A76" s="162"/>
      <c r="B76" s="162"/>
      <c r="C76" s="49"/>
      <c r="D76" s="49"/>
      <c r="E76" s="50"/>
      <c r="F76" s="50"/>
      <c r="G76" s="51"/>
      <c r="H76" s="52"/>
      <c r="I76" s="50"/>
      <c r="J76" s="53"/>
      <c r="K76" s="54"/>
      <c r="L76" s="160"/>
      <c r="M76" s="161"/>
    </row>
    <row r="77" spans="1:13" s="2" customFormat="1" x14ac:dyDescent="0.3">
      <c r="A77" s="162"/>
      <c r="B77" s="162"/>
      <c r="C77" s="49"/>
      <c r="D77" s="49"/>
      <c r="E77" s="50"/>
      <c r="F77" s="50"/>
      <c r="G77" s="51"/>
      <c r="H77" s="52"/>
      <c r="I77" s="50"/>
      <c r="J77" s="53"/>
      <c r="K77" s="54"/>
      <c r="L77" s="160"/>
      <c r="M77" s="161"/>
    </row>
    <row r="78" spans="1:13" s="2" customFormat="1" x14ac:dyDescent="0.3">
      <c r="A78" s="162"/>
      <c r="B78" s="163"/>
      <c r="C78" s="49"/>
      <c r="D78" s="49"/>
      <c r="E78" s="50"/>
      <c r="F78" s="50"/>
      <c r="G78" s="55"/>
      <c r="H78" s="52"/>
      <c r="I78" s="50"/>
      <c r="J78" s="53"/>
      <c r="K78" s="54"/>
      <c r="L78" s="160"/>
      <c r="M78" s="161"/>
    </row>
    <row r="79" spans="1:13" s="2" customFormat="1" x14ac:dyDescent="0.3">
      <c r="A79" s="162"/>
      <c r="B79" s="163"/>
      <c r="C79" s="49"/>
      <c r="D79" s="49"/>
      <c r="E79" s="50"/>
      <c r="F79" s="50"/>
      <c r="G79" s="55"/>
      <c r="H79" s="52"/>
      <c r="I79" s="56"/>
      <c r="J79" s="53"/>
      <c r="K79" s="54"/>
      <c r="L79" s="160"/>
      <c r="M79" s="161"/>
    </row>
    <row r="80" spans="1:13" s="2" customFormat="1" x14ac:dyDescent="0.3">
      <c r="A80" s="162"/>
      <c r="B80" s="163"/>
      <c r="C80" s="49"/>
      <c r="D80" s="49"/>
      <c r="E80" s="50"/>
      <c r="F80" s="50"/>
      <c r="G80" s="55"/>
      <c r="H80" s="52"/>
      <c r="I80" s="56"/>
      <c r="J80" s="53"/>
      <c r="K80" s="54"/>
      <c r="L80" s="160"/>
      <c r="M80" s="161"/>
    </row>
    <row r="81" spans="1:13" s="2" customFormat="1" x14ac:dyDescent="0.3">
      <c r="A81" s="183"/>
      <c r="B81" s="163"/>
      <c r="C81" s="57"/>
      <c r="D81" s="57"/>
      <c r="E81" s="58"/>
      <c r="F81" s="58"/>
      <c r="G81" s="55"/>
      <c r="H81" s="52"/>
      <c r="I81" s="56"/>
      <c r="J81" s="53"/>
      <c r="K81" s="59"/>
      <c r="L81" s="181"/>
      <c r="M81" s="182"/>
    </row>
    <row r="82" spans="1:13" s="2" customFormat="1" x14ac:dyDescent="0.3">
      <c r="A82" s="162"/>
      <c r="B82" s="163"/>
      <c r="C82" s="49"/>
      <c r="D82" s="49"/>
      <c r="E82" s="50"/>
      <c r="F82" s="50"/>
      <c r="G82" s="55"/>
      <c r="H82" s="52"/>
      <c r="I82" s="56"/>
      <c r="J82" s="53"/>
      <c r="K82" s="54"/>
      <c r="L82" s="160"/>
      <c r="M82" s="161"/>
    </row>
    <row r="83" spans="1:13" s="2" customFormat="1" x14ac:dyDescent="0.3">
      <c r="A83" s="162"/>
      <c r="B83" s="162"/>
      <c r="C83" s="49"/>
      <c r="D83" s="49"/>
      <c r="E83" s="50"/>
      <c r="F83" s="50"/>
      <c r="G83" s="55"/>
      <c r="H83" s="52"/>
      <c r="I83" s="56"/>
      <c r="J83" s="53"/>
      <c r="K83" s="54"/>
      <c r="L83" s="60"/>
      <c r="M83" s="61"/>
    </row>
    <row r="84" spans="1:13" s="2" customFormat="1" x14ac:dyDescent="0.3">
      <c r="A84" s="178"/>
      <c r="B84" s="178"/>
      <c r="C84" s="62"/>
      <c r="D84" s="63"/>
      <c r="E84" s="63"/>
      <c r="F84" s="63"/>
      <c r="G84" s="64"/>
      <c r="H84" s="64"/>
      <c r="I84" s="65"/>
      <c r="J84" s="66"/>
      <c r="K84" s="54"/>
      <c r="L84" s="179"/>
      <c r="M84" s="180"/>
    </row>
    <row r="85" spans="1:13" s="2" customFormat="1" x14ac:dyDescent="0.3">
      <c r="A85" s="4"/>
      <c r="B85" s="4"/>
      <c r="C85" s="4"/>
      <c r="D85" s="4"/>
      <c r="E85" s="4"/>
      <c r="F85" s="4"/>
    </row>
  </sheetData>
  <mergeCells count="119">
    <mergeCell ref="B1:H1"/>
    <mergeCell ref="B2:H2"/>
    <mergeCell ref="G3:I3"/>
    <mergeCell ref="G4:I4"/>
    <mergeCell ref="A13:B13"/>
    <mergeCell ref="A7:B8"/>
    <mergeCell ref="I7:K7"/>
    <mergeCell ref="E7:G7"/>
    <mergeCell ref="D7:D8"/>
    <mergeCell ref="C7:C8"/>
    <mergeCell ref="A9:B9"/>
    <mergeCell ref="A11:B11"/>
    <mergeCell ref="A12:B12"/>
    <mergeCell ref="L19:M19"/>
    <mergeCell ref="L20:M20"/>
    <mergeCell ref="L22:M22"/>
    <mergeCell ref="A29:B29"/>
    <mergeCell ref="L27:M27"/>
    <mergeCell ref="A10:B10"/>
    <mergeCell ref="L28:M28"/>
    <mergeCell ref="L23:M23"/>
    <mergeCell ref="L25:M25"/>
    <mergeCell ref="A27:B27"/>
    <mergeCell ref="A26:B26"/>
    <mergeCell ref="A24:B24"/>
    <mergeCell ref="A25:B25"/>
    <mergeCell ref="A22:B22"/>
    <mergeCell ref="A20:B20"/>
    <mergeCell ref="A15:B15"/>
    <mergeCell ref="A19:B19"/>
    <mergeCell ref="A14:B14"/>
    <mergeCell ref="A17:B17"/>
    <mergeCell ref="A21:B21"/>
    <mergeCell ref="A16:B16"/>
    <mergeCell ref="A36:B36"/>
    <mergeCell ref="L32:M32"/>
    <mergeCell ref="A33:B33"/>
    <mergeCell ref="L35:M35"/>
    <mergeCell ref="L36:M36"/>
    <mergeCell ref="A35:B35"/>
    <mergeCell ref="A34:B34"/>
    <mergeCell ref="L26:M26"/>
    <mergeCell ref="L24:M24"/>
    <mergeCell ref="L30:M30"/>
    <mergeCell ref="L33:M33"/>
    <mergeCell ref="A32:B32"/>
    <mergeCell ref="A28:B28"/>
    <mergeCell ref="A31:B31"/>
    <mergeCell ref="A30:B30"/>
    <mergeCell ref="L31:M31"/>
    <mergeCell ref="L29:M29"/>
    <mergeCell ref="A44:B44"/>
    <mergeCell ref="A50:B50"/>
    <mergeCell ref="A48:B48"/>
    <mergeCell ref="A49:B49"/>
    <mergeCell ref="A37:B37"/>
    <mergeCell ref="A38:B38"/>
    <mergeCell ref="L45:M45"/>
    <mergeCell ref="A42:B42"/>
    <mergeCell ref="A43:B43"/>
    <mergeCell ref="L41:M41"/>
    <mergeCell ref="L43:M43"/>
    <mergeCell ref="I63:K63"/>
    <mergeCell ref="A51:B51"/>
    <mergeCell ref="L53:M53"/>
    <mergeCell ref="L52:M52"/>
    <mergeCell ref="A52:B52"/>
    <mergeCell ref="A53:B53"/>
    <mergeCell ref="L38:M38"/>
    <mergeCell ref="L7:M7"/>
    <mergeCell ref="E63:G63"/>
    <mergeCell ref="L63:M63"/>
    <mergeCell ref="L49:M49"/>
    <mergeCell ref="L51:M51"/>
    <mergeCell ref="L50:M50"/>
    <mergeCell ref="G60:I60"/>
    <mergeCell ref="L21:M21"/>
    <mergeCell ref="A40:B40"/>
    <mergeCell ref="L40:M40"/>
    <mergeCell ref="A47:B47"/>
    <mergeCell ref="A39:B39"/>
    <mergeCell ref="L44:M44"/>
    <mergeCell ref="L47:M47"/>
    <mergeCell ref="L39:M39"/>
    <mergeCell ref="A41:B41"/>
    <mergeCell ref="A46:B46"/>
    <mergeCell ref="A79:B79"/>
    <mergeCell ref="A78:B78"/>
    <mergeCell ref="A76:B76"/>
    <mergeCell ref="A75:B75"/>
    <mergeCell ref="L76:M76"/>
    <mergeCell ref="L75:M75"/>
    <mergeCell ref="A45:B45"/>
    <mergeCell ref="B58:H58"/>
    <mergeCell ref="L73:M73"/>
    <mergeCell ref="A77:B77"/>
    <mergeCell ref="G59:I59"/>
    <mergeCell ref="L79:M79"/>
    <mergeCell ref="L78:M78"/>
    <mergeCell ref="D63:D64"/>
    <mergeCell ref="B63:B64"/>
    <mergeCell ref="C63:C64"/>
    <mergeCell ref="A74:B74"/>
    <mergeCell ref="A73:B73"/>
    <mergeCell ref="L77:M77"/>
    <mergeCell ref="L74:M74"/>
    <mergeCell ref="L72:M72"/>
    <mergeCell ref="A72:B72"/>
    <mergeCell ref="A63:A64"/>
    <mergeCell ref="B57:H57"/>
    <mergeCell ref="A84:B84"/>
    <mergeCell ref="L84:M84"/>
    <mergeCell ref="A83:B83"/>
    <mergeCell ref="A81:B81"/>
    <mergeCell ref="A82:B82"/>
    <mergeCell ref="L82:M82"/>
    <mergeCell ref="L81:M81"/>
    <mergeCell ref="L80:M80"/>
    <mergeCell ref="A80:B80"/>
  </mergeCells>
  <phoneticPr fontId="15" type="noConversion"/>
  <pageMargins left="0.7" right="0.7" top="0.75" bottom="0.75" header="0.3" footer="0.3"/>
  <pageSetup paperSize="9" scale="9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workbookViewId="0">
      <selection activeCell="E61" sqref="E61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9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84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185"/>
      <c r="B8" s="186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30" t="s">
        <v>113</v>
      </c>
      <c r="B9" s="131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 x14ac:dyDescent="0.3">
      <c r="A10" s="130" t="s">
        <v>114</v>
      </c>
      <c r="B10" s="131"/>
      <c r="C10" s="33" t="s">
        <v>139</v>
      </c>
      <c r="D10" s="76" t="s">
        <v>140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idden="1" x14ac:dyDescent="0.3">
      <c r="A11" s="130"/>
      <c r="B11" s="131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7.25" hidden="1" customHeight="1" x14ac:dyDescent="0.3">
      <c r="A12" s="130"/>
      <c r="B12" s="131"/>
      <c r="C12" s="33"/>
      <c r="D12" s="76"/>
      <c r="E12" s="46"/>
      <c r="F12" s="46"/>
      <c r="G12" s="46"/>
      <c r="H12" s="46"/>
      <c r="I12" s="46"/>
      <c r="J12" s="46"/>
      <c r="K12" s="46"/>
      <c r="L12" s="46"/>
      <c r="M12" s="46"/>
    </row>
    <row r="13" spans="1:15" hidden="1" x14ac:dyDescent="0.3">
      <c r="A13" s="130"/>
      <c r="B13" s="131"/>
      <c r="C13" s="33"/>
      <c r="D13" s="76"/>
      <c r="E13" s="46"/>
      <c r="F13" s="46"/>
      <c r="G13" s="46"/>
      <c r="H13" s="46"/>
      <c r="I13" s="46"/>
      <c r="J13" s="46"/>
      <c r="K13" s="46"/>
      <c r="L13" s="46"/>
      <c r="M13" s="46"/>
    </row>
    <row r="14" spans="1:15" x14ac:dyDescent="0.3">
      <c r="A14" s="130" t="s">
        <v>115</v>
      </c>
      <c r="B14" s="131"/>
      <c r="C14" s="33">
        <v>200</v>
      </c>
      <c r="D14" s="76">
        <v>200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ht="15.75" customHeight="1" x14ac:dyDescent="0.3">
      <c r="A15" s="130" t="s">
        <v>30</v>
      </c>
      <c r="B15" s="131"/>
      <c r="C15" s="33">
        <v>200</v>
      </c>
      <c r="D15" s="76">
        <v>200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x14ac:dyDescent="0.3">
      <c r="A16" s="130" t="s">
        <v>138</v>
      </c>
      <c r="B16" s="131"/>
      <c r="C16" s="33">
        <v>40</v>
      </c>
      <c r="D16" s="76">
        <v>40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">
      <c r="A17" s="150" t="s">
        <v>98</v>
      </c>
      <c r="B17" s="151"/>
      <c r="C17" s="33">
        <v>40</v>
      </c>
      <c r="D17" s="123">
        <v>40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thickBot="1" x14ac:dyDescent="0.35">
      <c r="A18" s="156"/>
      <c r="B18" s="157"/>
      <c r="C18" s="71"/>
      <c r="D18" s="7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23</v>
      </c>
      <c r="D20" s="9" t="s">
        <v>17</v>
      </c>
      <c r="E20" s="9" t="s">
        <v>7</v>
      </c>
      <c r="F20" s="9" t="s">
        <v>5</v>
      </c>
      <c r="G20" s="14" t="s">
        <v>18</v>
      </c>
      <c r="H20" s="14" t="s">
        <v>19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x14ac:dyDescent="0.3">
      <c r="A21" s="133" t="s">
        <v>40</v>
      </c>
      <c r="B21" s="134"/>
      <c r="C21" s="10">
        <v>2.5000000000000001E-2</v>
      </c>
      <c r="D21" s="10">
        <f>C21*L6</f>
        <v>2.5000000000000001E-2</v>
      </c>
      <c r="E21" s="11">
        <v>40</v>
      </c>
      <c r="F21" s="11">
        <f t="shared" ref="F21:F28" si="0">D21*E21</f>
        <v>1</v>
      </c>
      <c r="G21" s="35">
        <v>4.2000000000000003E-2</v>
      </c>
      <c r="H21" s="34">
        <f>G21*M6</f>
        <v>4.2000000000000003E-2</v>
      </c>
      <c r="I21" s="32">
        <v>40</v>
      </c>
      <c r="J21" s="16">
        <f t="shared" ref="J21:J26" si="1">H21*I21</f>
        <v>1.6800000000000002</v>
      </c>
      <c r="K21" s="22">
        <f t="shared" ref="K21:K26" si="2">D21+H21</f>
        <v>6.7000000000000004E-2</v>
      </c>
      <c r="L21" s="148">
        <f t="shared" ref="L21:L26" si="3">F21+J21</f>
        <v>2.68</v>
      </c>
      <c r="M21" s="149"/>
    </row>
    <row r="22" spans="1:13" x14ac:dyDescent="0.3">
      <c r="A22" s="133" t="s">
        <v>112</v>
      </c>
      <c r="B22" s="134"/>
      <c r="C22" s="10">
        <v>2.5000000000000001E-2</v>
      </c>
      <c r="D22" s="10">
        <f>C22*L6</f>
        <v>2.5000000000000001E-2</v>
      </c>
      <c r="E22" s="11">
        <v>25</v>
      </c>
      <c r="F22" s="11">
        <f t="shared" si="0"/>
        <v>0.625</v>
      </c>
      <c r="G22" s="35">
        <v>4.2000000000000003E-2</v>
      </c>
      <c r="H22" s="34">
        <f>G22*M6</f>
        <v>4.2000000000000003E-2</v>
      </c>
      <c r="I22" s="32">
        <v>25</v>
      </c>
      <c r="J22" s="16">
        <f t="shared" si="1"/>
        <v>1.05</v>
      </c>
      <c r="K22" s="22">
        <f t="shared" si="2"/>
        <v>6.7000000000000004E-2</v>
      </c>
      <c r="L22" s="148">
        <f t="shared" si="3"/>
        <v>1.675</v>
      </c>
      <c r="M22" s="149"/>
    </row>
    <row r="23" spans="1:13" x14ac:dyDescent="0.3">
      <c r="A23" s="133" t="s">
        <v>104</v>
      </c>
      <c r="B23" s="134"/>
      <c r="C23" s="10">
        <v>2.9999999999999997E-4</v>
      </c>
      <c r="D23" s="10">
        <f>C23*L6</f>
        <v>2.9999999999999997E-4</v>
      </c>
      <c r="E23" s="11">
        <v>330</v>
      </c>
      <c r="F23" s="11">
        <f t="shared" si="0"/>
        <v>9.8999999999999991E-2</v>
      </c>
      <c r="G23" s="35">
        <v>4.0000000000000002E-4</v>
      </c>
      <c r="H23" s="34">
        <f>G23*M6</f>
        <v>4.0000000000000002E-4</v>
      </c>
      <c r="I23" s="32">
        <v>330</v>
      </c>
      <c r="J23" s="16">
        <f t="shared" si="1"/>
        <v>0.13200000000000001</v>
      </c>
      <c r="K23" s="22">
        <f t="shared" si="2"/>
        <v>6.9999999999999999E-4</v>
      </c>
      <c r="L23" s="148">
        <f t="shared" si="3"/>
        <v>0.23099999999999998</v>
      </c>
      <c r="M23" s="149"/>
    </row>
    <row r="24" spans="1:13" x14ac:dyDescent="0.3">
      <c r="A24" s="133" t="s">
        <v>34</v>
      </c>
      <c r="B24" s="134"/>
      <c r="C24" s="10">
        <v>5.0000000000000001E-4</v>
      </c>
      <c r="D24" s="10">
        <f>C24*L6</f>
        <v>5.0000000000000001E-4</v>
      </c>
      <c r="E24" s="11">
        <v>48</v>
      </c>
      <c r="F24" s="11">
        <f t="shared" si="0"/>
        <v>2.4E-2</v>
      </c>
      <c r="G24" s="35">
        <v>8.9999999999999998E-4</v>
      </c>
      <c r="H24" s="34">
        <f>G24*M6</f>
        <v>8.9999999999999998E-4</v>
      </c>
      <c r="I24" s="32">
        <v>48</v>
      </c>
      <c r="J24" s="16">
        <f t="shared" si="1"/>
        <v>4.3200000000000002E-2</v>
      </c>
      <c r="K24" s="22">
        <f t="shared" si="2"/>
        <v>1.4E-3</v>
      </c>
      <c r="L24" s="148">
        <f t="shared" si="3"/>
        <v>6.720000000000001E-2</v>
      </c>
      <c r="M24" s="149"/>
    </row>
    <row r="25" spans="1:13" x14ac:dyDescent="0.3">
      <c r="A25" s="133" t="s">
        <v>45</v>
      </c>
      <c r="B25" s="134"/>
      <c r="C25" s="10">
        <v>3.0000000000000001E-3</v>
      </c>
      <c r="D25" s="10">
        <f>C25*L6</f>
        <v>3.0000000000000001E-3</v>
      </c>
      <c r="E25" s="11">
        <v>81</v>
      </c>
      <c r="F25" s="11">
        <f t="shared" si="0"/>
        <v>0.24299999999999999</v>
      </c>
      <c r="G25" s="35">
        <v>4.4999999999999997E-3</v>
      </c>
      <c r="H25" s="34">
        <f>G25*M6</f>
        <v>4.4999999999999997E-3</v>
      </c>
      <c r="I25" s="32">
        <v>81</v>
      </c>
      <c r="J25" s="16">
        <f t="shared" si="1"/>
        <v>0.36449999999999999</v>
      </c>
      <c r="K25" s="22">
        <f t="shared" si="2"/>
        <v>7.4999999999999997E-3</v>
      </c>
      <c r="L25" s="148">
        <f t="shared" si="3"/>
        <v>0.60749999999999993</v>
      </c>
      <c r="M25" s="149"/>
    </row>
    <row r="26" spans="1:13" x14ac:dyDescent="0.3">
      <c r="A26" s="133" t="s">
        <v>108</v>
      </c>
      <c r="B26" s="134"/>
      <c r="C26" s="10">
        <v>1.5299999999999999E-2</v>
      </c>
      <c r="D26" s="10">
        <f>C26*L6</f>
        <v>1.5299999999999999E-2</v>
      </c>
      <c r="E26" s="11">
        <v>120</v>
      </c>
      <c r="F26" s="11">
        <f t="shared" si="0"/>
        <v>1.8359999999999999</v>
      </c>
      <c r="G26" s="35">
        <v>2.5999999999999999E-2</v>
      </c>
      <c r="H26" s="34">
        <f>G26*M6</f>
        <v>2.5999999999999999E-2</v>
      </c>
      <c r="I26" s="32">
        <v>120</v>
      </c>
      <c r="J26" s="16">
        <f t="shared" si="1"/>
        <v>3.1199999999999997</v>
      </c>
      <c r="K26" s="22">
        <f t="shared" si="2"/>
        <v>4.1299999999999996E-2</v>
      </c>
      <c r="L26" s="148">
        <f t="shared" si="3"/>
        <v>4.9559999999999995</v>
      </c>
      <c r="M26" s="149"/>
    </row>
    <row r="27" spans="1:13" hidden="1" x14ac:dyDescent="0.3">
      <c r="A27" s="133"/>
      <c r="B27" s="134"/>
      <c r="C27" s="10"/>
      <c r="D27" s="10"/>
      <c r="E27" s="11"/>
      <c r="F27" s="11">
        <f t="shared" si="0"/>
        <v>0</v>
      </c>
      <c r="G27" s="35"/>
      <c r="H27" s="34"/>
      <c r="I27" s="32"/>
      <c r="J27" s="16"/>
      <c r="K27" s="22"/>
      <c r="L27" s="23"/>
      <c r="M27" s="36"/>
    </row>
    <row r="28" spans="1:13" x14ac:dyDescent="0.3">
      <c r="A28" s="133" t="s">
        <v>63</v>
      </c>
      <c r="B28" s="134"/>
      <c r="C28" s="10">
        <v>2.0000000000000001E-4</v>
      </c>
      <c r="D28" s="10">
        <f>C28*L6</f>
        <v>2.0000000000000001E-4</v>
      </c>
      <c r="E28" s="11">
        <v>14</v>
      </c>
      <c r="F28" s="11">
        <f t="shared" si="0"/>
        <v>2.8E-3</v>
      </c>
      <c r="G28" s="35">
        <v>4.0000000000000002E-4</v>
      </c>
      <c r="H28" s="34">
        <f>G28*M6</f>
        <v>4.0000000000000002E-4</v>
      </c>
      <c r="I28" s="32">
        <v>14</v>
      </c>
      <c r="J28" s="16">
        <f>H28*I28</f>
        <v>5.5999999999999999E-3</v>
      </c>
      <c r="K28" s="22">
        <f>D28+H28</f>
        <v>6.0000000000000006E-4</v>
      </c>
      <c r="L28" s="148">
        <f>F28+J28</f>
        <v>8.3999999999999995E-3</v>
      </c>
      <c r="M28" s="149"/>
    </row>
    <row r="29" spans="1:13" x14ac:dyDescent="0.3">
      <c r="A29" s="146"/>
      <c r="B29" s="147"/>
      <c r="C29" s="10"/>
      <c r="D29" s="10"/>
      <c r="E29" s="11"/>
      <c r="F29" s="11"/>
      <c r="G29" s="35"/>
      <c r="H29" s="34"/>
      <c r="I29" s="32"/>
      <c r="J29" s="16"/>
      <c r="K29" s="22"/>
      <c r="L29" s="23"/>
      <c r="M29" s="36"/>
    </row>
    <row r="30" spans="1:13" x14ac:dyDescent="0.3">
      <c r="A30" s="133" t="s">
        <v>62</v>
      </c>
      <c r="B30" s="134"/>
      <c r="C30" s="10">
        <v>0.04</v>
      </c>
      <c r="D30" s="10">
        <f>C30*L6</f>
        <v>0.04</v>
      </c>
      <c r="E30" s="11">
        <v>175</v>
      </c>
      <c r="F30" s="11">
        <f t="shared" ref="F30:F38" si="4">D30*E30</f>
        <v>7</v>
      </c>
      <c r="G30" s="35">
        <v>4.8000000000000001E-2</v>
      </c>
      <c r="H30" s="34">
        <f>G30*M6</f>
        <v>4.8000000000000001E-2</v>
      </c>
      <c r="I30" s="32">
        <v>175</v>
      </c>
      <c r="J30" s="16">
        <f t="shared" ref="J30:J38" si="5">H30*I30</f>
        <v>8.4</v>
      </c>
      <c r="K30" s="22">
        <f t="shared" ref="K30:K38" si="6">D30+H30</f>
        <v>8.7999999999999995E-2</v>
      </c>
      <c r="L30" s="148">
        <f t="shared" ref="L30:L38" si="7">F30+J30</f>
        <v>15.4</v>
      </c>
      <c r="M30" s="149"/>
    </row>
    <row r="31" spans="1:13" x14ac:dyDescent="0.3">
      <c r="A31" s="133" t="s">
        <v>31</v>
      </c>
      <c r="B31" s="134"/>
      <c r="C31" s="10">
        <v>7.1999999999999995E-2</v>
      </c>
      <c r="D31" s="10">
        <f>C31*L6</f>
        <v>7.1999999999999995E-2</v>
      </c>
      <c r="E31" s="11">
        <v>25</v>
      </c>
      <c r="F31" s="11">
        <f t="shared" si="4"/>
        <v>1.7999999999999998</v>
      </c>
      <c r="G31" s="35">
        <v>9.1999999999999998E-2</v>
      </c>
      <c r="H31" s="34">
        <f>G31*M6</f>
        <v>9.1999999999999998E-2</v>
      </c>
      <c r="I31" s="32">
        <v>25</v>
      </c>
      <c r="J31" s="16">
        <f t="shared" si="5"/>
        <v>2.2999999999999998</v>
      </c>
      <c r="K31" s="22">
        <f t="shared" si="6"/>
        <v>0.16399999999999998</v>
      </c>
      <c r="L31" s="148">
        <f t="shared" si="7"/>
        <v>4.0999999999999996</v>
      </c>
      <c r="M31" s="149"/>
    </row>
    <row r="32" spans="1:13" x14ac:dyDescent="0.3">
      <c r="A32" s="133" t="s">
        <v>116</v>
      </c>
      <c r="B32" s="134"/>
      <c r="C32" s="10">
        <v>3.5999999999999999E-3</v>
      </c>
      <c r="D32" s="10">
        <f>C32*L6</f>
        <v>3.5999999999999999E-3</v>
      </c>
      <c r="E32" s="11">
        <v>27</v>
      </c>
      <c r="F32" s="11">
        <f t="shared" si="4"/>
        <v>9.7199999999999995E-2</v>
      </c>
      <c r="G32" s="35">
        <v>4.5999999999999999E-3</v>
      </c>
      <c r="H32" s="34">
        <f>G32*M6</f>
        <v>4.5999999999999999E-3</v>
      </c>
      <c r="I32" s="32">
        <v>27</v>
      </c>
      <c r="J32" s="16">
        <f t="shared" si="5"/>
        <v>0.1242</v>
      </c>
      <c r="K32" s="22">
        <f t="shared" si="6"/>
        <v>8.199999999999999E-3</v>
      </c>
      <c r="L32" s="148">
        <f t="shared" si="7"/>
        <v>0.22139999999999999</v>
      </c>
      <c r="M32" s="149"/>
    </row>
    <row r="33" spans="1:13" x14ac:dyDescent="0.3">
      <c r="A33" s="133" t="s">
        <v>41</v>
      </c>
      <c r="B33" s="134"/>
      <c r="C33" s="10">
        <v>4.3E-3</v>
      </c>
      <c r="D33" s="10">
        <f>C33*L6</f>
        <v>4.3E-3</v>
      </c>
      <c r="E33" s="11">
        <v>25</v>
      </c>
      <c r="F33" s="11">
        <f t="shared" si="4"/>
        <v>0.1075</v>
      </c>
      <c r="G33" s="35">
        <v>5.4000000000000003E-3</v>
      </c>
      <c r="H33" s="34">
        <f>G33*M6</f>
        <v>5.4000000000000003E-3</v>
      </c>
      <c r="I33" s="32">
        <v>25</v>
      </c>
      <c r="J33" s="16">
        <f t="shared" si="5"/>
        <v>0.13500000000000001</v>
      </c>
      <c r="K33" s="22">
        <f t="shared" si="6"/>
        <v>9.7000000000000003E-3</v>
      </c>
      <c r="L33" s="148">
        <f t="shared" si="7"/>
        <v>0.24249999999999999</v>
      </c>
      <c r="M33" s="149"/>
    </row>
    <row r="34" spans="1:13" x14ac:dyDescent="0.3">
      <c r="A34" s="133" t="s">
        <v>40</v>
      </c>
      <c r="B34" s="134"/>
      <c r="C34" s="10">
        <v>8.9999999999999993E-3</v>
      </c>
      <c r="D34" s="10">
        <f>C34*L6</f>
        <v>8.9999999999999993E-3</v>
      </c>
      <c r="E34" s="11">
        <v>40</v>
      </c>
      <c r="F34" s="11">
        <f t="shared" si="4"/>
        <v>0.36</v>
      </c>
      <c r="G34" s="35">
        <v>1.15E-2</v>
      </c>
      <c r="H34" s="34">
        <f>G34*M6</f>
        <v>1.15E-2</v>
      </c>
      <c r="I34" s="32">
        <v>40</v>
      </c>
      <c r="J34" s="16">
        <f t="shared" si="5"/>
        <v>0.45999999999999996</v>
      </c>
      <c r="K34" s="22">
        <f t="shared" si="6"/>
        <v>2.0499999999999997E-2</v>
      </c>
      <c r="L34" s="148">
        <f t="shared" si="7"/>
        <v>0.82</v>
      </c>
      <c r="M34" s="149"/>
    </row>
    <row r="35" spans="1:13" x14ac:dyDescent="0.3">
      <c r="A35" s="133" t="s">
        <v>22</v>
      </c>
      <c r="B35" s="134"/>
      <c r="C35" s="10">
        <v>3.5999999999999999E-3</v>
      </c>
      <c r="D35" s="10">
        <f>C35*L6</f>
        <v>3.5999999999999999E-3</v>
      </c>
      <c r="E35" s="11">
        <v>540</v>
      </c>
      <c r="F35" s="11">
        <f t="shared" si="4"/>
        <v>1.944</v>
      </c>
      <c r="G35" s="35">
        <v>4.5999999999999999E-3</v>
      </c>
      <c r="H35" s="34">
        <f>G35*M6</f>
        <v>4.5999999999999999E-3</v>
      </c>
      <c r="I35" s="32">
        <v>540</v>
      </c>
      <c r="J35" s="16">
        <f t="shared" si="5"/>
        <v>2.484</v>
      </c>
      <c r="K35" s="22">
        <f t="shared" si="6"/>
        <v>8.199999999999999E-3</v>
      </c>
      <c r="L35" s="148">
        <f t="shared" si="7"/>
        <v>4.4279999999999999</v>
      </c>
      <c r="M35" s="149"/>
    </row>
    <row r="36" spans="1:13" x14ac:dyDescent="0.3">
      <c r="A36" s="133" t="s">
        <v>117</v>
      </c>
      <c r="B36" s="134"/>
      <c r="C36" s="10">
        <v>1.9439999999999999E-2</v>
      </c>
      <c r="D36" s="10">
        <f>C36*L6</f>
        <v>1.9439999999999999E-2</v>
      </c>
      <c r="E36" s="11">
        <v>125</v>
      </c>
      <c r="F36" s="11">
        <f t="shared" si="4"/>
        <v>2.4299999999999997</v>
      </c>
      <c r="G36" s="35">
        <v>2.5000000000000001E-2</v>
      </c>
      <c r="H36" s="34">
        <f>G36*M6</f>
        <v>2.5000000000000001E-2</v>
      </c>
      <c r="I36" s="32">
        <v>125</v>
      </c>
      <c r="J36" s="16">
        <f t="shared" si="5"/>
        <v>3.125</v>
      </c>
      <c r="K36" s="22">
        <f t="shared" si="6"/>
        <v>4.444E-2</v>
      </c>
      <c r="L36" s="148">
        <f t="shared" si="7"/>
        <v>5.5549999999999997</v>
      </c>
      <c r="M36" s="149"/>
    </row>
    <row r="37" spans="1:13" x14ac:dyDescent="0.3">
      <c r="A37" s="133" t="s">
        <v>27</v>
      </c>
      <c r="B37" s="134"/>
      <c r="C37" s="10">
        <v>5.0000000000000001E-3</v>
      </c>
      <c r="D37" s="10">
        <f>C37*L6</f>
        <v>5.0000000000000001E-3</v>
      </c>
      <c r="E37" s="11">
        <v>248.4</v>
      </c>
      <c r="F37" s="11">
        <f t="shared" si="4"/>
        <v>1.242</v>
      </c>
      <c r="G37" s="35">
        <v>0.01</v>
      </c>
      <c r="H37" s="34">
        <f>G37*M6</f>
        <v>0.01</v>
      </c>
      <c r="I37" s="32">
        <v>248.4</v>
      </c>
      <c r="J37" s="16">
        <f t="shared" si="5"/>
        <v>2.484</v>
      </c>
      <c r="K37" s="22">
        <f t="shared" si="6"/>
        <v>1.4999999999999999E-2</v>
      </c>
      <c r="L37" s="148">
        <f t="shared" si="7"/>
        <v>3.726</v>
      </c>
      <c r="M37" s="149"/>
    </row>
    <row r="38" spans="1:13" x14ac:dyDescent="0.3">
      <c r="A38" s="133" t="s">
        <v>63</v>
      </c>
      <c r="B38" s="134"/>
      <c r="C38" s="10">
        <v>1.5E-3</v>
      </c>
      <c r="D38" s="10">
        <f>C38*L6</f>
        <v>1.5E-3</v>
      </c>
      <c r="E38" s="11">
        <v>14</v>
      </c>
      <c r="F38" s="11">
        <f t="shared" si="4"/>
        <v>2.1000000000000001E-2</v>
      </c>
      <c r="G38" s="35">
        <v>2E-3</v>
      </c>
      <c r="H38" s="34">
        <f>G38*M6</f>
        <v>2E-3</v>
      </c>
      <c r="I38" s="32">
        <v>14</v>
      </c>
      <c r="J38" s="16">
        <f t="shared" si="5"/>
        <v>2.8000000000000001E-2</v>
      </c>
      <c r="K38" s="22">
        <f t="shared" si="6"/>
        <v>3.5000000000000001E-3</v>
      </c>
      <c r="L38" s="148">
        <f t="shared" si="7"/>
        <v>4.9000000000000002E-2</v>
      </c>
      <c r="M38" s="149"/>
    </row>
    <row r="39" spans="1:13" x14ac:dyDescent="0.3">
      <c r="A39" s="133"/>
      <c r="B39" s="134"/>
      <c r="C39" s="10"/>
      <c r="D39" s="10"/>
      <c r="E39" s="11"/>
      <c r="F39" s="11"/>
      <c r="G39" s="35"/>
      <c r="H39" s="34"/>
      <c r="I39" s="32"/>
      <c r="J39" s="16"/>
      <c r="K39" s="22"/>
      <c r="L39" s="148"/>
      <c r="M39" s="149"/>
    </row>
    <row r="40" spans="1:13" x14ac:dyDescent="0.3">
      <c r="A40" s="133" t="s">
        <v>31</v>
      </c>
      <c r="B40" s="134"/>
      <c r="C40" s="10">
        <v>8.8999999999999996E-2</v>
      </c>
      <c r="D40" s="10">
        <f>C40*L6</f>
        <v>8.8999999999999996E-2</v>
      </c>
      <c r="E40" s="11">
        <v>25</v>
      </c>
      <c r="F40" s="11">
        <f t="shared" ref="F40:F55" si="8">D40*E40</f>
        <v>2.2250000000000001</v>
      </c>
      <c r="G40" s="35">
        <v>8.8999999999999996E-2</v>
      </c>
      <c r="H40" s="34">
        <f>G40*M6</f>
        <v>8.8999999999999996E-2</v>
      </c>
      <c r="I40" s="32">
        <v>25</v>
      </c>
      <c r="J40" s="16">
        <f t="shared" ref="J40:J55" si="9">H40*I40</f>
        <v>2.2250000000000001</v>
      </c>
      <c r="K40" s="22">
        <f t="shared" ref="K40:K55" si="10">D40+H40</f>
        <v>0.17799999999999999</v>
      </c>
      <c r="L40" s="148">
        <f t="shared" ref="L40:L48" si="11">F40+J40</f>
        <v>4.45</v>
      </c>
      <c r="M40" s="149"/>
    </row>
    <row r="41" spans="1:13" x14ac:dyDescent="0.3">
      <c r="A41" s="133" t="s">
        <v>40</v>
      </c>
      <c r="B41" s="134"/>
      <c r="C41" s="10">
        <v>0.05</v>
      </c>
      <c r="D41" s="10">
        <f>C41*L6</f>
        <v>0.05</v>
      </c>
      <c r="E41" s="11">
        <v>40</v>
      </c>
      <c r="F41" s="11">
        <f t="shared" si="8"/>
        <v>2</v>
      </c>
      <c r="G41" s="35">
        <v>0.05</v>
      </c>
      <c r="H41" s="34">
        <f>G41*M6</f>
        <v>0.05</v>
      </c>
      <c r="I41" s="32">
        <v>40</v>
      </c>
      <c r="J41" s="16">
        <f t="shared" si="9"/>
        <v>2</v>
      </c>
      <c r="K41" s="22">
        <f t="shared" si="10"/>
        <v>0.1</v>
      </c>
      <c r="L41" s="148">
        <f t="shared" si="11"/>
        <v>4</v>
      </c>
      <c r="M41" s="149"/>
    </row>
    <row r="42" spans="1:13" x14ac:dyDescent="0.3">
      <c r="A42" s="133" t="s">
        <v>41</v>
      </c>
      <c r="B42" s="134"/>
      <c r="C42" s="10">
        <v>2.9000000000000001E-2</v>
      </c>
      <c r="D42" s="10">
        <f>C42*L6</f>
        <v>2.9000000000000001E-2</v>
      </c>
      <c r="E42" s="11">
        <v>25</v>
      </c>
      <c r="F42" s="11">
        <f t="shared" si="8"/>
        <v>0.72500000000000009</v>
      </c>
      <c r="G42" s="35">
        <v>2.9000000000000001E-2</v>
      </c>
      <c r="H42" s="34">
        <f>G42*M6</f>
        <v>2.9000000000000001E-2</v>
      </c>
      <c r="I42" s="32">
        <v>25</v>
      </c>
      <c r="J42" s="16">
        <f t="shared" si="9"/>
        <v>0.72500000000000009</v>
      </c>
      <c r="K42" s="22">
        <f t="shared" si="10"/>
        <v>5.8000000000000003E-2</v>
      </c>
      <c r="L42" s="148">
        <f t="shared" si="11"/>
        <v>1.4500000000000002</v>
      </c>
      <c r="M42" s="149"/>
    </row>
    <row r="43" spans="1:13" x14ac:dyDescent="0.3">
      <c r="A43" s="133" t="s">
        <v>71</v>
      </c>
      <c r="B43" s="134"/>
      <c r="C43" s="10">
        <v>0.06</v>
      </c>
      <c r="D43" s="10">
        <f>C43*L6</f>
        <v>0.06</v>
      </c>
      <c r="E43" s="11">
        <v>15</v>
      </c>
      <c r="F43" s="11">
        <f t="shared" si="8"/>
        <v>0.89999999999999991</v>
      </c>
      <c r="G43" s="35">
        <v>0.06</v>
      </c>
      <c r="H43" s="34">
        <f>G43*M6</f>
        <v>0.06</v>
      </c>
      <c r="I43" s="32">
        <v>15</v>
      </c>
      <c r="J43" s="16">
        <f t="shared" si="9"/>
        <v>0.89999999999999991</v>
      </c>
      <c r="K43" s="22">
        <f t="shared" si="10"/>
        <v>0.12</v>
      </c>
      <c r="L43" s="148">
        <f t="shared" si="11"/>
        <v>1.7999999999999998</v>
      </c>
      <c r="M43" s="149"/>
    </row>
    <row r="44" spans="1:13" x14ac:dyDescent="0.3">
      <c r="A44" s="133" t="s">
        <v>45</v>
      </c>
      <c r="B44" s="134"/>
      <c r="C44" s="10">
        <v>8.0000000000000002E-3</v>
      </c>
      <c r="D44" s="10">
        <f>C44*L6</f>
        <v>8.0000000000000002E-3</v>
      </c>
      <c r="E44" s="11">
        <v>81</v>
      </c>
      <c r="F44" s="11">
        <f t="shared" si="8"/>
        <v>0.64800000000000002</v>
      </c>
      <c r="G44" s="35">
        <v>8.0000000000000002E-3</v>
      </c>
      <c r="H44" s="34">
        <f>G44*M6</f>
        <v>8.0000000000000002E-3</v>
      </c>
      <c r="I44" s="32">
        <v>81</v>
      </c>
      <c r="J44" s="16">
        <f t="shared" si="9"/>
        <v>0.64800000000000002</v>
      </c>
      <c r="K44" s="22">
        <f t="shared" si="10"/>
        <v>1.6E-2</v>
      </c>
      <c r="L44" s="148">
        <f t="shared" si="11"/>
        <v>1.296</v>
      </c>
      <c r="M44" s="149"/>
    </row>
    <row r="45" spans="1:13" x14ac:dyDescent="0.3">
      <c r="A45" s="133" t="s">
        <v>62</v>
      </c>
      <c r="B45" s="134"/>
      <c r="C45" s="10">
        <v>0.06</v>
      </c>
      <c r="D45" s="10">
        <f>C45*L6</f>
        <v>0.06</v>
      </c>
      <c r="E45" s="11">
        <v>175</v>
      </c>
      <c r="F45" s="11">
        <f t="shared" si="8"/>
        <v>10.5</v>
      </c>
      <c r="G45" s="35">
        <v>0.06</v>
      </c>
      <c r="H45" s="34">
        <f>G45*M6</f>
        <v>0.06</v>
      </c>
      <c r="I45" s="32">
        <v>175</v>
      </c>
      <c r="J45" s="16">
        <f t="shared" si="9"/>
        <v>10.5</v>
      </c>
      <c r="K45" s="22">
        <f t="shared" si="10"/>
        <v>0.12</v>
      </c>
      <c r="L45" s="148">
        <f>F45+J45</f>
        <v>21</v>
      </c>
      <c r="M45" s="149"/>
    </row>
    <row r="46" spans="1:13" x14ac:dyDescent="0.3">
      <c r="A46" s="133" t="s">
        <v>118</v>
      </c>
      <c r="B46" s="134"/>
      <c r="C46" s="10"/>
      <c r="D46" s="10"/>
      <c r="E46" s="11"/>
      <c r="F46" s="11"/>
      <c r="G46" s="35"/>
      <c r="H46" s="34"/>
      <c r="I46" s="32"/>
      <c r="J46" s="16"/>
      <c r="K46" s="22"/>
      <c r="L46" s="23"/>
      <c r="M46" s="36"/>
    </row>
    <row r="47" spans="1:13" x14ac:dyDescent="0.3">
      <c r="A47" s="133" t="s">
        <v>22</v>
      </c>
      <c r="B47" s="134"/>
      <c r="C47" s="10">
        <v>4.0000000000000001E-3</v>
      </c>
      <c r="D47" s="10">
        <f>C47*L6</f>
        <v>4.0000000000000001E-3</v>
      </c>
      <c r="E47" s="11">
        <v>540</v>
      </c>
      <c r="F47" s="11">
        <f t="shared" si="8"/>
        <v>2.16</v>
      </c>
      <c r="G47" s="35">
        <v>4.0000000000000001E-3</v>
      </c>
      <c r="H47" s="34">
        <f>G47*M6</f>
        <v>4.0000000000000001E-3</v>
      </c>
      <c r="I47" s="32">
        <v>540</v>
      </c>
      <c r="J47" s="16">
        <f t="shared" si="9"/>
        <v>2.16</v>
      </c>
      <c r="K47" s="22">
        <f t="shared" si="10"/>
        <v>8.0000000000000002E-3</v>
      </c>
      <c r="L47" s="148">
        <f t="shared" si="11"/>
        <v>4.32</v>
      </c>
      <c r="M47" s="149"/>
    </row>
    <row r="48" spans="1:13" x14ac:dyDescent="0.3">
      <c r="A48" s="133" t="s">
        <v>65</v>
      </c>
      <c r="B48" s="134"/>
      <c r="C48" s="10">
        <v>3.0000000000000001E-3</v>
      </c>
      <c r="D48" s="10">
        <f>C48*L6</f>
        <v>3.0000000000000001E-3</v>
      </c>
      <c r="E48" s="11">
        <v>32</v>
      </c>
      <c r="F48" s="11">
        <f t="shared" si="8"/>
        <v>9.6000000000000002E-2</v>
      </c>
      <c r="G48" s="35">
        <v>3.0000000000000001E-3</v>
      </c>
      <c r="H48" s="34">
        <f>G48*M6</f>
        <v>3.0000000000000001E-3</v>
      </c>
      <c r="I48" s="32">
        <v>32</v>
      </c>
      <c r="J48" s="16">
        <f t="shared" si="9"/>
        <v>9.6000000000000002E-2</v>
      </c>
      <c r="K48" s="22">
        <f t="shared" si="10"/>
        <v>6.0000000000000001E-3</v>
      </c>
      <c r="L48" s="148">
        <f t="shared" si="11"/>
        <v>0.192</v>
      </c>
      <c r="M48" s="149"/>
    </row>
    <row r="49" spans="1:13" x14ac:dyDescent="0.3">
      <c r="A49" s="146" t="s">
        <v>40</v>
      </c>
      <c r="B49" s="210"/>
      <c r="C49" s="10">
        <v>5.0000000000000001E-3</v>
      </c>
      <c r="D49" s="10">
        <f>C49*L6</f>
        <v>5.0000000000000001E-3</v>
      </c>
      <c r="E49" s="11">
        <v>40</v>
      </c>
      <c r="F49" s="11">
        <f t="shared" si="8"/>
        <v>0.2</v>
      </c>
      <c r="G49" s="35">
        <v>5.0000000000000001E-3</v>
      </c>
      <c r="H49" s="34">
        <f>G49*M6</f>
        <v>5.0000000000000001E-3</v>
      </c>
      <c r="I49" s="32">
        <v>40</v>
      </c>
      <c r="J49" s="16">
        <f t="shared" si="9"/>
        <v>0.2</v>
      </c>
      <c r="K49" s="22">
        <f t="shared" si="10"/>
        <v>0.01</v>
      </c>
      <c r="L49" s="148">
        <f>F49+J49</f>
        <v>0.4</v>
      </c>
      <c r="M49" s="149"/>
    </row>
    <row r="50" spans="1:13" x14ac:dyDescent="0.3">
      <c r="A50" s="133" t="s">
        <v>41</v>
      </c>
      <c r="B50" s="134"/>
      <c r="C50" s="10">
        <v>1.1999999999999999E-3</v>
      </c>
      <c r="D50" s="10">
        <f>C50*L6</f>
        <v>1.1999999999999999E-3</v>
      </c>
      <c r="E50" s="11">
        <v>25</v>
      </c>
      <c r="F50" s="11">
        <f t="shared" si="8"/>
        <v>0.03</v>
      </c>
      <c r="G50" s="35">
        <v>1.1999999999999999E-3</v>
      </c>
      <c r="H50" s="34">
        <f>G50*M6</f>
        <v>1.1999999999999999E-3</v>
      </c>
      <c r="I50" s="32">
        <v>25</v>
      </c>
      <c r="J50" s="16">
        <f t="shared" si="9"/>
        <v>0.03</v>
      </c>
      <c r="K50" s="22">
        <f t="shared" si="10"/>
        <v>2.3999999999999998E-3</v>
      </c>
      <c r="L50" s="148">
        <f>F50+J50</f>
        <v>0.06</v>
      </c>
      <c r="M50" s="149"/>
    </row>
    <row r="51" spans="1:13" x14ac:dyDescent="0.3">
      <c r="A51" s="133" t="s">
        <v>34</v>
      </c>
      <c r="B51" s="134"/>
      <c r="C51" s="10">
        <v>6.9999999999999999E-4</v>
      </c>
      <c r="D51" s="10">
        <f>C51*L6</f>
        <v>6.9999999999999999E-4</v>
      </c>
      <c r="E51" s="11">
        <v>48</v>
      </c>
      <c r="F51" s="11">
        <f t="shared" si="8"/>
        <v>3.3599999999999998E-2</v>
      </c>
      <c r="G51" s="35">
        <v>6.9999999999999999E-4</v>
      </c>
      <c r="H51" s="34">
        <f>G51*M6</f>
        <v>6.9999999999999999E-4</v>
      </c>
      <c r="I51" s="32">
        <v>48</v>
      </c>
      <c r="J51" s="16">
        <f t="shared" si="9"/>
        <v>3.3599999999999998E-2</v>
      </c>
      <c r="K51" s="22">
        <f t="shared" si="10"/>
        <v>1.4E-3</v>
      </c>
      <c r="L51" s="148">
        <f>F51+J51</f>
        <v>6.7199999999999996E-2</v>
      </c>
      <c r="M51" s="149"/>
    </row>
    <row r="52" spans="1:13" x14ac:dyDescent="0.3">
      <c r="A52" s="133" t="s">
        <v>68</v>
      </c>
      <c r="B52" s="134"/>
      <c r="C52" s="10">
        <v>6.0000000000000001E-3</v>
      </c>
      <c r="D52" s="10">
        <f>C52*L6</f>
        <v>6.0000000000000001E-3</v>
      </c>
      <c r="E52" s="11">
        <v>172</v>
      </c>
      <c r="F52" s="11">
        <f t="shared" si="8"/>
        <v>1.032</v>
      </c>
      <c r="G52" s="35">
        <v>6.0000000000000001E-3</v>
      </c>
      <c r="H52" s="34">
        <f>G52*M6</f>
        <v>6.0000000000000001E-3</v>
      </c>
      <c r="I52" s="32">
        <v>172</v>
      </c>
      <c r="J52" s="16">
        <f t="shared" si="9"/>
        <v>1.032</v>
      </c>
      <c r="K52" s="22">
        <f t="shared" si="10"/>
        <v>1.2E-2</v>
      </c>
      <c r="L52" s="148">
        <f>F52+J52</f>
        <v>2.0640000000000001</v>
      </c>
      <c r="M52" s="149"/>
    </row>
    <row r="53" spans="1:13" x14ac:dyDescent="0.3">
      <c r="A53" s="133" t="s">
        <v>63</v>
      </c>
      <c r="B53" s="134"/>
      <c r="C53" s="10">
        <v>2E-3</v>
      </c>
      <c r="D53" s="10">
        <f>C53*L6</f>
        <v>2E-3</v>
      </c>
      <c r="E53" s="11">
        <v>14</v>
      </c>
      <c r="F53" s="11">
        <f t="shared" si="8"/>
        <v>2.8000000000000001E-2</v>
      </c>
      <c r="G53" s="35">
        <v>2E-3</v>
      </c>
      <c r="H53" s="34">
        <f>G53*M6</f>
        <v>2E-3</v>
      </c>
      <c r="I53" s="32">
        <v>14</v>
      </c>
      <c r="J53" s="16">
        <f t="shared" si="9"/>
        <v>2.8000000000000001E-2</v>
      </c>
      <c r="K53" s="22">
        <f t="shared" si="10"/>
        <v>4.0000000000000001E-3</v>
      </c>
      <c r="L53" s="148">
        <f>F53+J53</f>
        <v>5.6000000000000001E-2</v>
      </c>
      <c r="M53" s="149"/>
    </row>
    <row r="54" spans="1:13" x14ac:dyDescent="0.3">
      <c r="A54" s="133"/>
      <c r="B54" s="134"/>
      <c r="C54" s="10"/>
      <c r="D54" s="10"/>
      <c r="E54" s="11"/>
      <c r="F54" s="11"/>
      <c r="G54" s="35"/>
      <c r="H54" s="34"/>
      <c r="I54" s="32"/>
      <c r="J54" s="16"/>
      <c r="K54" s="22"/>
      <c r="L54" s="148"/>
      <c r="M54" s="149"/>
    </row>
    <row r="55" spans="1:13" x14ac:dyDescent="0.3">
      <c r="A55" s="133" t="s">
        <v>138</v>
      </c>
      <c r="B55" s="134"/>
      <c r="C55" s="10">
        <v>0.04</v>
      </c>
      <c r="D55" s="10">
        <f>C55*L6</f>
        <v>0.04</v>
      </c>
      <c r="E55" s="11">
        <v>49.3</v>
      </c>
      <c r="F55" s="11">
        <f t="shared" si="8"/>
        <v>1.972</v>
      </c>
      <c r="G55" s="35">
        <v>0.04</v>
      </c>
      <c r="H55" s="34">
        <f>G55*M6</f>
        <v>0.04</v>
      </c>
      <c r="I55" s="32">
        <v>49.3</v>
      </c>
      <c r="J55" s="16">
        <f t="shared" si="9"/>
        <v>1.972</v>
      </c>
      <c r="K55" s="22">
        <f t="shared" si="10"/>
        <v>0.08</v>
      </c>
      <c r="L55" s="148">
        <f>F55+J55</f>
        <v>3.944</v>
      </c>
      <c r="M55" s="149"/>
    </row>
    <row r="56" spans="1:13" x14ac:dyDescent="0.3">
      <c r="A56" s="133"/>
      <c r="B56" s="134"/>
      <c r="C56" s="10"/>
      <c r="D56" s="10"/>
      <c r="E56" s="11"/>
      <c r="F56" s="11"/>
      <c r="G56" s="35"/>
      <c r="H56" s="34"/>
      <c r="I56" s="32"/>
      <c r="J56" s="16"/>
      <c r="K56" s="22"/>
      <c r="L56" s="23"/>
      <c r="M56" s="36"/>
    </row>
    <row r="57" spans="1:13" x14ac:dyDescent="0.3">
      <c r="A57" s="133" t="s">
        <v>98</v>
      </c>
      <c r="B57" s="134"/>
      <c r="C57" s="10">
        <v>0.04</v>
      </c>
      <c r="D57" s="10">
        <f>C57*L6</f>
        <v>0.04</v>
      </c>
      <c r="E57" s="11">
        <v>52.7</v>
      </c>
      <c r="F57" s="11">
        <f>D57*E57</f>
        <v>2.1080000000000001</v>
      </c>
      <c r="G57" s="24">
        <v>0.04</v>
      </c>
      <c r="H57" s="34">
        <f>G57*M6</f>
        <v>0.04</v>
      </c>
      <c r="I57" s="32">
        <v>52.7</v>
      </c>
      <c r="J57" s="16">
        <f>H57*I57</f>
        <v>2.1080000000000001</v>
      </c>
      <c r="K57" s="22">
        <f>D57+H57</f>
        <v>0.08</v>
      </c>
      <c r="L57" s="148">
        <f>F57+J57</f>
        <v>4.2160000000000002</v>
      </c>
      <c r="M57" s="149"/>
    </row>
    <row r="58" spans="1:13" x14ac:dyDescent="0.3">
      <c r="A58" s="133"/>
      <c r="B58" s="134"/>
      <c r="C58" s="10"/>
      <c r="D58" s="10"/>
      <c r="E58" s="11"/>
      <c r="F58" s="11"/>
      <c r="G58" s="24"/>
      <c r="H58" s="15"/>
      <c r="I58" s="31"/>
      <c r="J58" s="16"/>
      <c r="K58" s="22"/>
      <c r="L58" s="148"/>
      <c r="M58" s="149"/>
    </row>
    <row r="59" spans="1:13" x14ac:dyDescent="0.3">
      <c r="A59" s="133" t="s">
        <v>33</v>
      </c>
      <c r="B59" s="134"/>
      <c r="C59" s="10">
        <v>0.02</v>
      </c>
      <c r="D59" s="10">
        <f>C59*L6</f>
        <v>0.02</v>
      </c>
      <c r="E59" s="11">
        <v>80</v>
      </c>
      <c r="F59" s="11">
        <f>D59*E59</f>
        <v>1.6</v>
      </c>
      <c r="G59" s="15">
        <v>0.02</v>
      </c>
      <c r="H59" s="15">
        <f>G59*M6</f>
        <v>0.02</v>
      </c>
      <c r="I59" s="31">
        <v>80</v>
      </c>
      <c r="J59" s="16">
        <f>H59*I59</f>
        <v>1.6</v>
      </c>
      <c r="K59" s="22">
        <f>D59+H59</f>
        <v>0.04</v>
      </c>
      <c r="L59" s="148">
        <f>F59+J59</f>
        <v>3.2</v>
      </c>
      <c r="M59" s="149"/>
    </row>
    <row r="60" spans="1:13" s="6" customFormat="1" x14ac:dyDescent="0.3">
      <c r="A60" s="193" t="s">
        <v>34</v>
      </c>
      <c r="B60" s="134"/>
      <c r="C60" s="28">
        <v>0.02</v>
      </c>
      <c r="D60" s="28">
        <f>C60*L6</f>
        <v>0.02</v>
      </c>
      <c r="E60" s="29">
        <v>48</v>
      </c>
      <c r="F60" s="29">
        <f>D60*E60</f>
        <v>0.96</v>
      </c>
      <c r="G60" s="15">
        <v>0.02</v>
      </c>
      <c r="H60" s="15">
        <f>G60*M6</f>
        <v>0.02</v>
      </c>
      <c r="I60" s="31">
        <v>48</v>
      </c>
      <c r="J60" s="16">
        <f>H60*I60</f>
        <v>0.96</v>
      </c>
      <c r="K60" s="37">
        <f>D60+H60</f>
        <v>0.04</v>
      </c>
      <c r="L60" s="206">
        <f>F60+J60</f>
        <v>1.92</v>
      </c>
      <c r="M60" s="208"/>
    </row>
    <row r="61" spans="1:13" x14ac:dyDescent="0.3">
      <c r="A61" s="133" t="s">
        <v>104</v>
      </c>
      <c r="B61" s="134"/>
      <c r="C61" s="10">
        <v>2.0000000000000001E-4</v>
      </c>
      <c r="D61" s="10">
        <f>C61*L6</f>
        <v>2.0000000000000001E-4</v>
      </c>
      <c r="E61" s="11">
        <v>330</v>
      </c>
      <c r="F61" s="11">
        <f>D61*E61</f>
        <v>6.6000000000000003E-2</v>
      </c>
      <c r="G61" s="15">
        <v>2.0000000000000001E-4</v>
      </c>
      <c r="H61" s="15">
        <f>G61*M6</f>
        <v>2.0000000000000001E-4</v>
      </c>
      <c r="I61" s="31">
        <v>330</v>
      </c>
      <c r="J61" s="16">
        <f>H61*I61</f>
        <v>6.6000000000000003E-2</v>
      </c>
      <c r="K61" s="22">
        <f>D61+H61</f>
        <v>4.0000000000000002E-4</v>
      </c>
      <c r="L61" s="148">
        <f>F61+J61</f>
        <v>0.13200000000000001</v>
      </c>
      <c r="M61" s="149"/>
    </row>
    <row r="62" spans="1:13" x14ac:dyDescent="0.3">
      <c r="A62" s="133"/>
      <c r="B62" s="134"/>
      <c r="C62" s="10"/>
      <c r="D62" s="10"/>
      <c r="E62" s="11"/>
      <c r="F62" s="11"/>
      <c r="G62" s="15"/>
      <c r="H62" s="15"/>
      <c r="I62" s="31"/>
      <c r="J62" s="16"/>
      <c r="K62" s="22"/>
      <c r="L62" s="23"/>
      <c r="M62" s="36"/>
    </row>
    <row r="63" spans="1:13" x14ac:dyDescent="0.3">
      <c r="A63" s="133"/>
      <c r="B63" s="134"/>
      <c r="C63" s="10"/>
      <c r="D63" s="10">
        <f>C63*L6</f>
        <v>0</v>
      </c>
      <c r="E63" s="11"/>
      <c r="F63" s="11">
        <f>D63*E63</f>
        <v>0</v>
      </c>
      <c r="G63" s="24"/>
      <c r="H63" s="34">
        <f>G63*M6</f>
        <v>0</v>
      </c>
      <c r="I63" s="32"/>
      <c r="J63" s="16">
        <f>H63*I63</f>
        <v>0</v>
      </c>
      <c r="K63" s="22">
        <f>D63+H63</f>
        <v>0</v>
      </c>
      <c r="L63" s="148">
        <f>F63+J63</f>
        <v>0</v>
      </c>
      <c r="M63" s="149"/>
    </row>
    <row r="64" spans="1:13" x14ac:dyDescent="0.3">
      <c r="A64" s="67"/>
      <c r="B64" s="109"/>
      <c r="C64" s="10"/>
      <c r="D64" s="10"/>
      <c r="E64" s="11"/>
      <c r="F64" s="11"/>
      <c r="G64" s="24"/>
      <c r="H64" s="34"/>
      <c r="I64" s="32"/>
      <c r="J64" s="16"/>
      <c r="K64" s="22"/>
      <c r="L64" s="23"/>
      <c r="M64" s="36"/>
    </row>
    <row r="65" spans="1:14" x14ac:dyDescent="0.3">
      <c r="A65" s="174" t="s">
        <v>4</v>
      </c>
      <c r="B65" s="175"/>
      <c r="C65" s="12"/>
      <c r="D65" s="13"/>
      <c r="E65" s="13"/>
      <c r="F65" s="13">
        <f>SUM(F21:F64)</f>
        <v>46.115100000000005</v>
      </c>
      <c r="G65" s="18"/>
      <c r="H65" s="18"/>
      <c r="I65" s="19"/>
      <c r="J65" s="20">
        <f>SUM(J21:J64)</f>
        <v>53.219100000000005</v>
      </c>
      <c r="K65" s="22">
        <f>D65+H65</f>
        <v>0</v>
      </c>
      <c r="L65" s="167">
        <f>SUM(L21:L64)</f>
        <v>99.334199999999996</v>
      </c>
      <c r="M65" s="177"/>
    </row>
    <row r="66" spans="1:14" x14ac:dyDescent="0.3">
      <c r="A66" s="165"/>
      <c r="B66" s="166"/>
      <c r="C66" s="12"/>
      <c r="D66" s="13"/>
      <c r="E66" s="13"/>
      <c r="F66" s="13"/>
      <c r="G66" s="18"/>
      <c r="H66" s="18"/>
      <c r="I66" s="19"/>
      <c r="J66" s="20"/>
      <c r="K66" s="22"/>
      <c r="L66" s="167"/>
      <c r="M66" s="131"/>
    </row>
    <row r="67" spans="1:14" x14ac:dyDescent="0.3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</row>
    <row r="68" spans="1:14" x14ac:dyDescent="0.3">
      <c r="A68" s="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4" x14ac:dyDescent="0.3">
      <c r="A70" s="2"/>
      <c r="B70" s="229"/>
      <c r="C70" s="229"/>
      <c r="D70" s="229"/>
      <c r="E70" s="229"/>
      <c r="F70" s="229"/>
      <c r="G70" s="229"/>
      <c r="H70" s="229"/>
      <c r="I70" s="2"/>
      <c r="J70" s="68"/>
      <c r="K70" s="68"/>
      <c r="L70" s="68"/>
      <c r="M70" s="68"/>
      <c r="N70" s="2"/>
    </row>
    <row r="71" spans="1:14" x14ac:dyDescent="0.3">
      <c r="A71" s="2"/>
      <c r="B71" s="231"/>
      <c r="C71" s="231"/>
      <c r="D71" s="231"/>
      <c r="E71" s="231"/>
      <c r="F71" s="231"/>
      <c r="G71" s="231"/>
      <c r="H71" s="231"/>
      <c r="I71" s="2"/>
      <c r="J71" s="68"/>
      <c r="K71" s="68"/>
      <c r="L71" s="68"/>
      <c r="M71" s="68"/>
      <c r="N71" s="2"/>
    </row>
    <row r="72" spans="1:14" x14ac:dyDescent="0.3">
      <c r="A72" s="2"/>
      <c r="B72" s="2"/>
      <c r="C72" s="2"/>
      <c r="D72" s="2"/>
      <c r="E72" s="2"/>
      <c r="F72" s="2"/>
      <c r="G72" s="226"/>
      <c r="H72" s="226"/>
      <c r="I72" s="226"/>
      <c r="J72" s="68"/>
      <c r="K72" s="68"/>
      <c r="L72" s="68"/>
      <c r="M72" s="68"/>
      <c r="N72" s="2"/>
    </row>
    <row r="73" spans="1:14" x14ac:dyDescent="0.3">
      <c r="A73" s="2"/>
      <c r="B73" s="2"/>
      <c r="C73" s="2"/>
      <c r="D73" s="2"/>
      <c r="E73" s="2"/>
      <c r="F73" s="2"/>
      <c r="G73" s="230"/>
      <c r="H73" s="230"/>
      <c r="I73" s="230"/>
      <c r="J73" s="2"/>
      <c r="K73" s="2"/>
      <c r="L73" s="7"/>
      <c r="M73" s="7"/>
      <c r="N73" s="2"/>
    </row>
    <row r="74" spans="1:14" x14ac:dyDescent="0.3">
      <c r="A74" s="2"/>
      <c r="B74" s="2"/>
      <c r="C74" s="2"/>
      <c r="D74" s="2"/>
      <c r="E74" s="2"/>
      <c r="F74" s="2"/>
      <c r="G74" s="41"/>
      <c r="H74" s="41"/>
      <c r="I74" s="41"/>
      <c r="J74" s="2"/>
      <c r="K74" s="2"/>
      <c r="L74" s="7"/>
      <c r="M74" s="7"/>
      <c r="N74" s="2"/>
    </row>
    <row r="75" spans="1:14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">
      <c r="A76" s="168"/>
      <c r="B76" s="168"/>
      <c r="C76" s="168"/>
      <c r="D76" s="168"/>
      <c r="E76" s="135"/>
      <c r="F76" s="135"/>
      <c r="G76" s="135"/>
      <c r="H76" s="42"/>
      <c r="I76" s="132"/>
      <c r="J76" s="132"/>
      <c r="K76" s="132"/>
      <c r="L76" s="132"/>
      <c r="M76" s="132"/>
      <c r="N76" s="2"/>
    </row>
    <row r="77" spans="1:14" x14ac:dyDescent="0.3">
      <c r="A77" s="168"/>
      <c r="B77" s="168"/>
      <c r="C77" s="168"/>
      <c r="D77" s="168"/>
      <c r="E77" s="43"/>
      <c r="F77" s="43"/>
      <c r="G77" s="43"/>
      <c r="H77" s="43"/>
      <c r="I77" s="43"/>
      <c r="J77" s="43"/>
      <c r="K77" s="43"/>
      <c r="L77" s="43"/>
      <c r="M77" s="43"/>
      <c r="N77" s="2"/>
    </row>
    <row r="78" spans="1:14" x14ac:dyDescent="0.3">
      <c r="A78" s="44"/>
      <c r="B78" s="45"/>
      <c r="C78" s="44"/>
      <c r="D78" s="2"/>
      <c r="E78" s="46"/>
      <c r="F78" s="46"/>
      <c r="G78" s="46"/>
      <c r="H78" s="46"/>
      <c r="I78" s="46"/>
      <c r="J78" s="46"/>
      <c r="K78" s="46"/>
      <c r="L78" s="46"/>
      <c r="M78" s="46"/>
      <c r="N78" s="2"/>
    </row>
    <row r="79" spans="1:14" x14ac:dyDescent="0.3">
      <c r="A79" s="44"/>
      <c r="B79" s="45"/>
      <c r="C79" s="44"/>
      <c r="D79" s="2"/>
      <c r="E79" s="46"/>
      <c r="F79" s="46"/>
      <c r="G79" s="46"/>
      <c r="H79" s="46"/>
      <c r="I79" s="46"/>
      <c r="J79" s="46"/>
      <c r="K79" s="46"/>
      <c r="L79" s="46"/>
      <c r="M79" s="46"/>
      <c r="N79" s="2"/>
    </row>
    <row r="80" spans="1:14" x14ac:dyDescent="0.3">
      <c r="A80" s="44"/>
      <c r="B80" s="45"/>
      <c r="C80" s="44"/>
      <c r="D80" s="2"/>
      <c r="E80" s="46"/>
      <c r="F80" s="46"/>
      <c r="G80" s="46"/>
      <c r="H80" s="46"/>
      <c r="I80" s="46"/>
      <c r="J80" s="46"/>
      <c r="K80" s="46"/>
      <c r="L80" s="46"/>
      <c r="M80" s="46"/>
      <c r="N80" s="2"/>
    </row>
    <row r="81" spans="1:14" x14ac:dyDescent="0.3">
      <c r="A81" s="44"/>
      <c r="B81" s="45"/>
      <c r="C81" s="44"/>
      <c r="D81" s="2"/>
      <c r="E81" s="46"/>
      <c r="F81" s="46"/>
      <c r="G81" s="46"/>
      <c r="H81" s="46"/>
      <c r="I81" s="46"/>
      <c r="J81" s="46"/>
      <c r="K81" s="46"/>
      <c r="L81" s="46"/>
      <c r="M81" s="46"/>
      <c r="N81" s="2"/>
    </row>
    <row r="82" spans="1:14" x14ac:dyDescent="0.3">
      <c r="A82" s="44"/>
      <c r="B82" s="45"/>
      <c r="C82" s="44"/>
      <c r="D82" s="2"/>
      <c r="E82" s="46"/>
      <c r="F82" s="46"/>
      <c r="G82" s="46"/>
      <c r="H82" s="46"/>
      <c r="I82" s="46"/>
      <c r="J82" s="46"/>
      <c r="K82" s="46"/>
      <c r="L82" s="46"/>
      <c r="M82" s="46"/>
      <c r="N82" s="2"/>
    </row>
    <row r="83" spans="1:14" x14ac:dyDescent="0.3">
      <c r="A83" s="3"/>
      <c r="B83" s="3"/>
      <c r="C83" s="3"/>
      <c r="D83" s="3"/>
      <c r="E83" s="43"/>
      <c r="F83" s="43"/>
      <c r="G83" s="43"/>
      <c r="H83" s="43"/>
      <c r="I83" s="43"/>
      <c r="J83" s="43"/>
      <c r="K83" s="43"/>
      <c r="L83" s="43"/>
      <c r="M83" s="43"/>
      <c r="N83" s="2"/>
    </row>
    <row r="84" spans="1:14" x14ac:dyDescent="0.3">
      <c r="A84" s="3"/>
      <c r="B84" s="3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2"/>
    </row>
    <row r="85" spans="1:14" x14ac:dyDescent="0.3">
      <c r="A85" s="227"/>
      <c r="B85" s="228"/>
      <c r="C85" s="47"/>
      <c r="D85" s="47"/>
      <c r="E85" s="47"/>
      <c r="F85" s="47"/>
      <c r="G85" s="48"/>
      <c r="H85" s="48"/>
      <c r="I85" s="48"/>
      <c r="J85" s="48"/>
      <c r="K85" s="47"/>
      <c r="L85" s="164"/>
      <c r="M85" s="164"/>
      <c r="N85" s="2"/>
    </row>
    <row r="86" spans="1:14" x14ac:dyDescent="0.3">
      <c r="A86" s="223"/>
      <c r="B86" s="223"/>
      <c r="C86" s="49"/>
      <c r="D86" s="49"/>
      <c r="E86" s="50"/>
      <c r="F86" s="50"/>
      <c r="G86" s="51"/>
      <c r="H86" s="52"/>
      <c r="I86" s="50"/>
      <c r="J86" s="53"/>
      <c r="K86" s="54"/>
      <c r="L86" s="160"/>
      <c r="M86" s="161"/>
      <c r="N86" s="2"/>
    </row>
    <row r="87" spans="1:14" x14ac:dyDescent="0.3">
      <c r="A87" s="223"/>
      <c r="B87" s="223"/>
      <c r="C87" s="49"/>
      <c r="D87" s="49"/>
      <c r="E87" s="50"/>
      <c r="F87" s="50"/>
      <c r="G87" s="51"/>
      <c r="H87" s="52"/>
      <c r="I87" s="50"/>
      <c r="J87" s="53"/>
      <c r="K87" s="54"/>
      <c r="L87" s="160"/>
      <c r="M87" s="161"/>
      <c r="N87" s="2"/>
    </row>
    <row r="88" spans="1:14" x14ac:dyDescent="0.3">
      <c r="A88" s="223"/>
      <c r="B88" s="223"/>
      <c r="C88" s="49"/>
      <c r="D88" s="49"/>
      <c r="E88" s="50"/>
      <c r="F88" s="50"/>
      <c r="G88" s="51"/>
      <c r="H88" s="52"/>
      <c r="I88" s="50"/>
      <c r="J88" s="53"/>
      <c r="K88" s="54"/>
      <c r="L88" s="160"/>
      <c r="M88" s="161"/>
      <c r="N88" s="2"/>
    </row>
    <row r="89" spans="1:14" x14ac:dyDescent="0.3">
      <c r="A89" s="223"/>
      <c r="B89" s="223"/>
      <c r="C89" s="49"/>
      <c r="D89" s="49"/>
      <c r="E89" s="50"/>
      <c r="F89" s="50"/>
      <c r="G89" s="51"/>
      <c r="H89" s="52"/>
      <c r="I89" s="50"/>
      <c r="J89" s="53"/>
      <c r="K89" s="54"/>
      <c r="L89" s="160"/>
      <c r="M89" s="161"/>
      <c r="N89" s="2"/>
    </row>
    <row r="90" spans="1:14" x14ac:dyDescent="0.3">
      <c r="A90" s="223"/>
      <c r="B90" s="223"/>
      <c r="C90" s="49"/>
      <c r="D90" s="49"/>
      <c r="E90" s="50"/>
      <c r="F90" s="50"/>
      <c r="G90" s="51"/>
      <c r="H90" s="52"/>
      <c r="I90" s="50"/>
      <c r="J90" s="53"/>
      <c r="K90" s="54"/>
      <c r="L90" s="160"/>
      <c r="M90" s="161"/>
      <c r="N90" s="2"/>
    </row>
    <row r="91" spans="1:14" x14ac:dyDescent="0.3">
      <c r="A91" s="223"/>
      <c r="B91" s="224"/>
      <c r="C91" s="49"/>
      <c r="D91" s="49"/>
      <c r="E91" s="50"/>
      <c r="F91" s="50"/>
      <c r="G91" s="55"/>
      <c r="H91" s="52"/>
      <c r="I91" s="50"/>
      <c r="J91" s="53"/>
      <c r="K91" s="54"/>
      <c r="L91" s="160"/>
      <c r="M91" s="161"/>
      <c r="N91" s="2"/>
    </row>
    <row r="92" spans="1:14" x14ac:dyDescent="0.3">
      <c r="A92" s="223"/>
      <c r="B92" s="224"/>
      <c r="C92" s="49"/>
      <c r="D92" s="49"/>
      <c r="E92" s="50"/>
      <c r="F92" s="50"/>
      <c r="G92" s="55"/>
      <c r="H92" s="52"/>
      <c r="I92" s="56"/>
      <c r="J92" s="53"/>
      <c r="K92" s="54"/>
      <c r="L92" s="160"/>
      <c r="M92" s="161"/>
      <c r="N92" s="2"/>
    </row>
    <row r="93" spans="1:14" x14ac:dyDescent="0.3">
      <c r="A93" s="223"/>
      <c r="B93" s="224"/>
      <c r="C93" s="49"/>
      <c r="D93" s="49"/>
      <c r="E93" s="50"/>
      <c r="F93" s="50"/>
      <c r="G93" s="55"/>
      <c r="H93" s="52"/>
      <c r="I93" s="56"/>
      <c r="J93" s="53"/>
      <c r="K93" s="54"/>
      <c r="L93" s="160"/>
      <c r="M93" s="161"/>
      <c r="N93" s="2"/>
    </row>
    <row r="94" spans="1:14" x14ac:dyDescent="0.3">
      <c r="A94" s="225"/>
      <c r="B94" s="224"/>
      <c r="C94" s="57"/>
      <c r="D94" s="57"/>
      <c r="E94" s="58"/>
      <c r="F94" s="58"/>
      <c r="G94" s="55"/>
      <c r="H94" s="52"/>
      <c r="I94" s="56"/>
      <c r="J94" s="53"/>
      <c r="K94" s="59"/>
      <c r="L94" s="181"/>
      <c r="M94" s="182"/>
      <c r="N94" s="2"/>
    </row>
    <row r="95" spans="1:14" x14ac:dyDescent="0.3">
      <c r="A95" s="223"/>
      <c r="B95" s="224"/>
      <c r="C95" s="49"/>
      <c r="D95" s="49"/>
      <c r="E95" s="50"/>
      <c r="F95" s="50"/>
      <c r="G95" s="55"/>
      <c r="H95" s="52"/>
      <c r="I95" s="56"/>
      <c r="J95" s="53"/>
      <c r="K95" s="54"/>
      <c r="L95" s="160"/>
      <c r="M95" s="161"/>
      <c r="N95" s="2"/>
    </row>
    <row r="96" spans="1:14" x14ac:dyDescent="0.3">
      <c r="A96" s="223"/>
      <c r="B96" s="223"/>
      <c r="C96" s="49"/>
      <c r="D96" s="49"/>
      <c r="E96" s="50"/>
      <c r="F96" s="50"/>
      <c r="G96" s="55"/>
      <c r="H96" s="52"/>
      <c r="I96" s="56"/>
      <c r="J96" s="53"/>
      <c r="K96" s="54"/>
      <c r="L96" s="60"/>
      <c r="M96" s="61"/>
      <c r="N96" s="2"/>
    </row>
    <row r="97" spans="1:14" x14ac:dyDescent="0.3">
      <c r="A97" s="222"/>
      <c r="B97" s="222"/>
      <c r="C97" s="62"/>
      <c r="D97" s="63"/>
      <c r="E97" s="63"/>
      <c r="F97" s="63"/>
      <c r="G97" s="64"/>
      <c r="H97" s="64"/>
      <c r="I97" s="65"/>
      <c r="J97" s="66"/>
      <c r="K97" s="54"/>
      <c r="L97" s="179"/>
      <c r="M97" s="180"/>
      <c r="N97" s="2"/>
    </row>
    <row r="98" spans="1:14" x14ac:dyDescent="0.3">
      <c r="A98" s="4"/>
      <c r="B98" s="4"/>
      <c r="C98" s="4"/>
      <c r="D98" s="4"/>
      <c r="E98" s="4"/>
      <c r="F98" s="4"/>
      <c r="G98" s="2"/>
      <c r="H98" s="2"/>
      <c r="I98" s="2"/>
      <c r="J98" s="2"/>
      <c r="K98" s="2"/>
      <c r="L98" s="2"/>
      <c r="M98" s="2"/>
      <c r="N98" s="2"/>
    </row>
    <row r="99" spans="1:14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</sheetData>
  <mergeCells count="143">
    <mergeCell ref="A28:B28"/>
    <mergeCell ref="B1:H1"/>
    <mergeCell ref="B2:H2"/>
    <mergeCell ref="G3:I3"/>
    <mergeCell ref="G4:I4"/>
    <mergeCell ref="A13:B13"/>
    <mergeCell ref="A10:B10"/>
    <mergeCell ref="L25:M25"/>
    <mergeCell ref="A27:B27"/>
    <mergeCell ref="A11:B11"/>
    <mergeCell ref="I7:K7"/>
    <mergeCell ref="L7:M7"/>
    <mergeCell ref="D7:D8"/>
    <mergeCell ref="A14:B14"/>
    <mergeCell ref="A18:B18"/>
    <mergeCell ref="A12:B12"/>
    <mergeCell ref="A15:B15"/>
    <mergeCell ref="L21:M21"/>
    <mergeCell ref="L22:M22"/>
    <mergeCell ref="A16:B16"/>
    <mergeCell ref="A17:B17"/>
    <mergeCell ref="A22:B22"/>
    <mergeCell ref="A21:B21"/>
    <mergeCell ref="A25:B25"/>
    <mergeCell ref="C7:C8"/>
    <mergeCell ref="A9:B9"/>
    <mergeCell ref="A7:B8"/>
    <mergeCell ref="L23:M23"/>
    <mergeCell ref="L20:M20"/>
    <mergeCell ref="A23:B23"/>
    <mergeCell ref="A24:B24"/>
    <mergeCell ref="L24:M24"/>
    <mergeCell ref="E7:G7"/>
    <mergeCell ref="A20:B20"/>
    <mergeCell ref="L45:M45"/>
    <mergeCell ref="L50:M50"/>
    <mergeCell ref="L38:M38"/>
    <mergeCell ref="L49:M49"/>
    <mergeCell ref="L47:M47"/>
    <mergeCell ref="L48:M48"/>
    <mergeCell ref="L44:M44"/>
    <mergeCell ref="L42:M42"/>
    <mergeCell ref="A39:B39"/>
    <mergeCell ref="L39:M39"/>
    <mergeCell ref="A44:B44"/>
    <mergeCell ref="A41:B41"/>
    <mergeCell ref="L43:M43"/>
    <mergeCell ref="A48:B48"/>
    <mergeCell ref="A42:B42"/>
    <mergeCell ref="A43:B43"/>
    <mergeCell ref="A49:B49"/>
    <mergeCell ref="A47:B47"/>
    <mergeCell ref="L35:M35"/>
    <mergeCell ref="A38:B38"/>
    <mergeCell ref="L41:M41"/>
    <mergeCell ref="L40:M40"/>
    <mergeCell ref="A35:B35"/>
    <mergeCell ref="A36:B36"/>
    <mergeCell ref="L28:M28"/>
    <mergeCell ref="L31:M31"/>
    <mergeCell ref="A26:B26"/>
    <mergeCell ref="A30:B30"/>
    <mergeCell ref="L32:M32"/>
    <mergeCell ref="A31:B31"/>
    <mergeCell ref="A32:B32"/>
    <mergeCell ref="L26:M26"/>
    <mergeCell ref="L30:M30"/>
    <mergeCell ref="L33:M33"/>
    <mergeCell ref="L36:M36"/>
    <mergeCell ref="L34:M34"/>
    <mergeCell ref="L37:M37"/>
    <mergeCell ref="A33:B33"/>
    <mergeCell ref="A29:B29"/>
    <mergeCell ref="A34:B34"/>
    <mergeCell ref="A40:B40"/>
    <mergeCell ref="A37:B37"/>
    <mergeCell ref="A51:B51"/>
    <mergeCell ref="A50:B50"/>
    <mergeCell ref="A46:B46"/>
    <mergeCell ref="A45:B45"/>
    <mergeCell ref="A76:A77"/>
    <mergeCell ref="B76:B77"/>
    <mergeCell ref="A86:B86"/>
    <mergeCell ref="B70:H70"/>
    <mergeCell ref="L66:M66"/>
    <mergeCell ref="E76:G76"/>
    <mergeCell ref="G73:I73"/>
    <mergeCell ref="B71:H71"/>
    <mergeCell ref="L76:M76"/>
    <mergeCell ref="A66:B66"/>
    <mergeCell ref="D76:D77"/>
    <mergeCell ref="L51:M51"/>
    <mergeCell ref="L57:M57"/>
    <mergeCell ref="L53:M53"/>
    <mergeCell ref="L52:M52"/>
    <mergeCell ref="L54:M54"/>
    <mergeCell ref="L55:M55"/>
    <mergeCell ref="L60:M60"/>
    <mergeCell ref="L61:M61"/>
    <mergeCell ref="A61:B61"/>
    <mergeCell ref="A57:B57"/>
    <mergeCell ref="A54:B54"/>
    <mergeCell ref="A52:B52"/>
    <mergeCell ref="A56:B56"/>
    <mergeCell ref="A53:B53"/>
    <mergeCell ref="A55:B55"/>
    <mergeCell ref="A58:B58"/>
    <mergeCell ref="L59:M59"/>
    <mergeCell ref="A59:B59"/>
    <mergeCell ref="A60:B60"/>
    <mergeCell ref="L58:M58"/>
    <mergeCell ref="L93:M93"/>
    <mergeCell ref="L86:M86"/>
    <mergeCell ref="A87:B87"/>
    <mergeCell ref="L87:M87"/>
    <mergeCell ref="L89:M89"/>
    <mergeCell ref="A62:B62"/>
    <mergeCell ref="L63:M63"/>
    <mergeCell ref="L65:M65"/>
    <mergeCell ref="A90:B90"/>
    <mergeCell ref="L90:M90"/>
    <mergeCell ref="A89:B89"/>
    <mergeCell ref="A88:B88"/>
    <mergeCell ref="L85:M85"/>
    <mergeCell ref="G72:I72"/>
    <mergeCell ref="I76:K76"/>
    <mergeCell ref="A85:B85"/>
    <mergeCell ref="A65:B65"/>
    <mergeCell ref="A63:B63"/>
    <mergeCell ref="C76:C77"/>
    <mergeCell ref="L88:M88"/>
    <mergeCell ref="A97:B97"/>
    <mergeCell ref="L97:M97"/>
    <mergeCell ref="A95:B95"/>
    <mergeCell ref="A96:B96"/>
    <mergeCell ref="L95:M95"/>
    <mergeCell ref="L94:M94"/>
    <mergeCell ref="L92:M92"/>
    <mergeCell ref="A91:B91"/>
    <mergeCell ref="A94:B94"/>
    <mergeCell ref="A93:B93"/>
    <mergeCell ref="A92:B92"/>
    <mergeCell ref="L91:M91"/>
  </mergeCells>
  <phoneticPr fontId="15" type="noConversion"/>
  <pageMargins left="0.7" right="0.7" top="0.75" bottom="0.75" header="0.3" footer="0.3"/>
  <pageSetup paperSize="9" scale="86" fitToHeight="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selection activeCell="H62" sqref="H62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84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185"/>
      <c r="B8" s="186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30" t="s">
        <v>119</v>
      </c>
      <c r="B9" s="131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x14ac:dyDescent="0.3">
      <c r="A10" s="130" t="s">
        <v>120</v>
      </c>
      <c r="B10" s="200"/>
      <c r="C10" s="33" t="s">
        <v>139</v>
      </c>
      <c r="D10" s="79" t="s">
        <v>140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idden="1" x14ac:dyDescent="0.3">
      <c r="A11" s="130"/>
      <c r="B11" s="131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x14ac:dyDescent="0.3">
      <c r="A12" s="130" t="s">
        <v>75</v>
      </c>
      <c r="B12" s="131"/>
      <c r="C12" s="33" t="s">
        <v>76</v>
      </c>
      <c r="D12" s="76" t="s">
        <v>76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30" t="s">
        <v>43</v>
      </c>
      <c r="B13" s="131"/>
      <c r="C13" s="33" t="s">
        <v>48</v>
      </c>
      <c r="D13" s="76" t="s">
        <v>141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customHeight="1" x14ac:dyDescent="0.3">
      <c r="A14" s="130" t="s">
        <v>56</v>
      </c>
      <c r="B14" s="131"/>
      <c r="C14" s="33">
        <v>200</v>
      </c>
      <c r="D14" s="76">
        <v>200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x14ac:dyDescent="0.3">
      <c r="A15" s="130" t="s">
        <v>138</v>
      </c>
      <c r="B15" s="131"/>
      <c r="C15" s="33">
        <v>40</v>
      </c>
      <c r="D15" s="76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x14ac:dyDescent="0.3">
      <c r="A16" s="150" t="s">
        <v>98</v>
      </c>
      <c r="B16" s="151"/>
      <c r="C16" s="33">
        <v>40</v>
      </c>
      <c r="D16" s="123">
        <v>40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">
      <c r="A17" s="221"/>
      <c r="B17" s="200"/>
      <c r="C17" s="69"/>
      <c r="D17" s="79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thickBot="1" x14ac:dyDescent="0.35">
      <c r="A18" s="156"/>
      <c r="B18" s="157"/>
      <c r="C18" s="71"/>
      <c r="D18" s="7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23</v>
      </c>
      <c r="D20" s="9" t="s">
        <v>17</v>
      </c>
      <c r="E20" s="9" t="s">
        <v>7</v>
      </c>
      <c r="F20" s="9" t="s">
        <v>5</v>
      </c>
      <c r="G20" s="14" t="s">
        <v>18</v>
      </c>
      <c r="H20" s="14" t="s">
        <v>19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x14ac:dyDescent="0.3">
      <c r="A21" s="133" t="s">
        <v>121</v>
      </c>
      <c r="B21" s="134"/>
      <c r="C21" s="10">
        <v>0.04</v>
      </c>
      <c r="D21" s="10">
        <f>C21*L6</f>
        <v>0.04</v>
      </c>
      <c r="E21" s="11">
        <v>120</v>
      </c>
      <c r="F21" s="11">
        <f>D21*E21</f>
        <v>4.8</v>
      </c>
      <c r="G21" s="35">
        <v>6.6000000000000003E-2</v>
      </c>
      <c r="H21" s="34">
        <f>G21*M6</f>
        <v>6.6000000000000003E-2</v>
      </c>
      <c r="I21" s="32">
        <v>120</v>
      </c>
      <c r="J21" s="16">
        <f>H21*I21</f>
        <v>7.92</v>
      </c>
      <c r="K21" s="22">
        <f>D21+H21</f>
        <v>0.10600000000000001</v>
      </c>
      <c r="L21" s="148">
        <f>F21+J21</f>
        <v>12.719999999999999</v>
      </c>
      <c r="M21" s="149"/>
    </row>
    <row r="22" spans="1:13" x14ac:dyDescent="0.3">
      <c r="A22" s="133" t="s">
        <v>40</v>
      </c>
      <c r="B22" s="134"/>
      <c r="C22" s="10">
        <v>1.9E-2</v>
      </c>
      <c r="D22" s="10">
        <f>C22*L6</f>
        <v>1.9E-2</v>
      </c>
      <c r="E22" s="11">
        <v>40</v>
      </c>
      <c r="F22" s="11">
        <f t="shared" ref="F22:F35" si="0">D22*E22</f>
        <v>0.76</v>
      </c>
      <c r="G22" s="35">
        <v>3.1E-2</v>
      </c>
      <c r="H22" s="34">
        <f>G22*M6</f>
        <v>3.1E-2</v>
      </c>
      <c r="I22" s="32">
        <v>40</v>
      </c>
      <c r="J22" s="16">
        <f t="shared" ref="J22:J35" si="1">H22*I22</f>
        <v>1.24</v>
      </c>
      <c r="K22" s="22">
        <f t="shared" ref="K22:K33" si="2">D22+H22</f>
        <v>0.05</v>
      </c>
      <c r="L22" s="148">
        <f t="shared" ref="L22:L27" si="3">F22+J22</f>
        <v>2</v>
      </c>
      <c r="M22" s="149"/>
    </row>
    <row r="23" spans="1:13" x14ac:dyDescent="0.3">
      <c r="A23" s="133" t="s">
        <v>45</v>
      </c>
      <c r="B23" s="134"/>
      <c r="C23" s="10">
        <v>3.0000000000000001E-3</v>
      </c>
      <c r="D23" s="10">
        <f>C23*L6</f>
        <v>3.0000000000000001E-3</v>
      </c>
      <c r="E23" s="11">
        <v>81</v>
      </c>
      <c r="F23" s="11">
        <f t="shared" si="0"/>
        <v>0.24299999999999999</v>
      </c>
      <c r="G23" s="35">
        <v>5.0000000000000001E-3</v>
      </c>
      <c r="H23" s="34">
        <f>G23*M6</f>
        <v>5.0000000000000001E-3</v>
      </c>
      <c r="I23" s="32">
        <v>81</v>
      </c>
      <c r="J23" s="16">
        <f t="shared" si="1"/>
        <v>0.40500000000000003</v>
      </c>
      <c r="K23" s="22">
        <f t="shared" si="2"/>
        <v>8.0000000000000002E-3</v>
      </c>
      <c r="L23" s="148">
        <f t="shared" si="3"/>
        <v>0.64800000000000002</v>
      </c>
      <c r="M23" s="149"/>
    </row>
    <row r="24" spans="1:13" x14ac:dyDescent="0.3">
      <c r="A24" s="133" t="s">
        <v>122</v>
      </c>
      <c r="B24" s="134"/>
      <c r="C24" s="10">
        <v>1.7999999999999999E-2</v>
      </c>
      <c r="D24" s="10">
        <f>C24*L6</f>
        <v>1.7999999999999999E-2</v>
      </c>
      <c r="E24" s="11">
        <v>498</v>
      </c>
      <c r="F24" s="11">
        <f t="shared" si="0"/>
        <v>8.9639999999999986</v>
      </c>
      <c r="G24" s="35">
        <v>0.03</v>
      </c>
      <c r="H24" s="34">
        <f>G24*M6</f>
        <v>0.03</v>
      </c>
      <c r="I24" s="32">
        <v>498</v>
      </c>
      <c r="J24" s="16">
        <f t="shared" si="1"/>
        <v>14.94</v>
      </c>
      <c r="K24" s="22">
        <f t="shared" si="2"/>
        <v>4.8000000000000001E-2</v>
      </c>
      <c r="L24" s="148">
        <f t="shared" si="3"/>
        <v>23.903999999999996</v>
      </c>
      <c r="M24" s="149"/>
    </row>
    <row r="25" spans="1:13" x14ac:dyDescent="0.3">
      <c r="A25" s="133" t="s">
        <v>63</v>
      </c>
      <c r="B25" s="134"/>
      <c r="C25" s="10">
        <v>5.9999999999999995E-4</v>
      </c>
      <c r="D25" s="10">
        <f>C25*L6</f>
        <v>5.9999999999999995E-4</v>
      </c>
      <c r="E25" s="11">
        <v>14</v>
      </c>
      <c r="F25" s="11">
        <f t="shared" si="0"/>
        <v>8.3999999999999995E-3</v>
      </c>
      <c r="G25" s="35">
        <v>1E-3</v>
      </c>
      <c r="H25" s="34">
        <f>G25*M6</f>
        <v>1E-3</v>
      </c>
      <c r="I25" s="32">
        <v>14</v>
      </c>
      <c r="J25" s="16">
        <f t="shared" si="1"/>
        <v>1.4E-2</v>
      </c>
      <c r="K25" s="22">
        <f t="shared" si="2"/>
        <v>1.5999999999999999E-3</v>
      </c>
      <c r="L25" s="148">
        <f t="shared" si="3"/>
        <v>2.24E-2</v>
      </c>
      <c r="M25" s="149"/>
    </row>
    <row r="26" spans="1:13" x14ac:dyDescent="0.3">
      <c r="A26" s="146"/>
      <c r="B26" s="147"/>
      <c r="C26" s="10"/>
      <c r="D26" s="10"/>
      <c r="E26" s="11"/>
      <c r="F26" s="11"/>
      <c r="G26" s="35"/>
      <c r="H26" s="34"/>
      <c r="I26" s="32"/>
      <c r="J26" s="16"/>
      <c r="K26" s="22"/>
      <c r="L26" s="23"/>
      <c r="M26" s="36"/>
    </row>
    <row r="27" spans="1:13" x14ac:dyDescent="0.3">
      <c r="A27" s="133" t="s">
        <v>93</v>
      </c>
      <c r="B27" s="134"/>
      <c r="C27" s="10">
        <v>5.3999999999999999E-2</v>
      </c>
      <c r="D27" s="10">
        <f>C27*L6</f>
        <v>5.3999999999999999E-2</v>
      </c>
      <c r="E27" s="11">
        <v>403</v>
      </c>
      <c r="F27" s="11">
        <f t="shared" si="0"/>
        <v>21.762</v>
      </c>
      <c r="G27" s="35">
        <v>6.5000000000000002E-2</v>
      </c>
      <c r="H27" s="34">
        <f>G27*M6</f>
        <v>6.5000000000000002E-2</v>
      </c>
      <c r="I27" s="32">
        <v>403</v>
      </c>
      <c r="J27" s="16">
        <f t="shared" si="1"/>
        <v>26.195</v>
      </c>
      <c r="K27" s="22">
        <f t="shared" si="2"/>
        <v>0.11899999999999999</v>
      </c>
      <c r="L27" s="148">
        <f t="shared" si="3"/>
        <v>47.957000000000001</v>
      </c>
      <c r="M27" s="149"/>
    </row>
    <row r="28" spans="1:13" x14ac:dyDescent="0.3">
      <c r="A28" s="133" t="s">
        <v>71</v>
      </c>
      <c r="B28" s="134"/>
      <c r="C28" s="10">
        <v>4.4999999999999998E-2</v>
      </c>
      <c r="D28" s="10">
        <f>C28*L6</f>
        <v>4.4999999999999998E-2</v>
      </c>
      <c r="E28" s="11">
        <v>15</v>
      </c>
      <c r="F28" s="11">
        <f t="shared" si="0"/>
        <v>0.67499999999999993</v>
      </c>
      <c r="G28" s="35">
        <v>5.8000000000000003E-2</v>
      </c>
      <c r="H28" s="34">
        <f>G28*M6</f>
        <v>5.8000000000000003E-2</v>
      </c>
      <c r="I28" s="32">
        <v>15</v>
      </c>
      <c r="J28" s="16">
        <f t="shared" si="1"/>
        <v>0.87</v>
      </c>
      <c r="K28" s="22">
        <f t="shared" si="2"/>
        <v>0.10300000000000001</v>
      </c>
      <c r="L28" s="148">
        <f t="shared" ref="L28:L33" si="4">F28+J28</f>
        <v>1.5449999999999999</v>
      </c>
      <c r="M28" s="149"/>
    </row>
    <row r="29" spans="1:13" x14ac:dyDescent="0.3">
      <c r="A29" s="133" t="s">
        <v>31</v>
      </c>
      <c r="B29" s="134"/>
      <c r="C29" s="10">
        <v>2.9000000000000001E-2</v>
      </c>
      <c r="D29" s="10">
        <f>C29*L6</f>
        <v>2.9000000000000001E-2</v>
      </c>
      <c r="E29" s="11">
        <v>25</v>
      </c>
      <c r="F29" s="11">
        <f t="shared" si="0"/>
        <v>0.72500000000000009</v>
      </c>
      <c r="G29" s="35">
        <v>3.6999999999999998E-2</v>
      </c>
      <c r="H29" s="34">
        <f>G29*M6</f>
        <v>3.6999999999999998E-2</v>
      </c>
      <c r="I29" s="32">
        <v>25</v>
      </c>
      <c r="J29" s="16">
        <f t="shared" si="1"/>
        <v>0.92499999999999993</v>
      </c>
      <c r="K29" s="22">
        <f t="shared" si="2"/>
        <v>6.6000000000000003E-2</v>
      </c>
      <c r="L29" s="148">
        <f t="shared" si="4"/>
        <v>1.65</v>
      </c>
      <c r="M29" s="149"/>
    </row>
    <row r="30" spans="1:13" x14ac:dyDescent="0.3">
      <c r="A30" s="133" t="s">
        <v>41</v>
      </c>
      <c r="B30" s="134"/>
      <c r="C30" s="10">
        <v>8.6E-3</v>
      </c>
      <c r="D30" s="10">
        <f>C30*L6</f>
        <v>8.6E-3</v>
      </c>
      <c r="E30" s="11">
        <v>25</v>
      </c>
      <c r="F30" s="11">
        <f t="shared" si="0"/>
        <v>0.215</v>
      </c>
      <c r="G30" s="35">
        <v>1.0699999999999999E-2</v>
      </c>
      <c r="H30" s="34">
        <f>G30*M6</f>
        <v>1.0699999999999999E-2</v>
      </c>
      <c r="I30" s="32">
        <v>25</v>
      </c>
      <c r="J30" s="16">
        <f t="shared" si="1"/>
        <v>0.26749999999999996</v>
      </c>
      <c r="K30" s="22">
        <f t="shared" si="2"/>
        <v>1.9299999999999998E-2</v>
      </c>
      <c r="L30" s="148">
        <f t="shared" si="4"/>
        <v>0.48249999999999993</v>
      </c>
      <c r="M30" s="149"/>
    </row>
    <row r="31" spans="1:13" x14ac:dyDescent="0.3">
      <c r="A31" s="133" t="s">
        <v>40</v>
      </c>
      <c r="B31" s="134"/>
      <c r="C31" s="10">
        <v>8.9999999999999993E-3</v>
      </c>
      <c r="D31" s="10">
        <f>C31*L6</f>
        <v>8.9999999999999993E-3</v>
      </c>
      <c r="E31" s="11">
        <v>40</v>
      </c>
      <c r="F31" s="11">
        <f t="shared" si="0"/>
        <v>0.36</v>
      </c>
      <c r="G31" s="35">
        <v>1.15E-2</v>
      </c>
      <c r="H31" s="34">
        <f>G31*M6</f>
        <v>1.15E-2</v>
      </c>
      <c r="I31" s="32">
        <v>40</v>
      </c>
      <c r="J31" s="16">
        <f t="shared" si="1"/>
        <v>0.45999999999999996</v>
      </c>
      <c r="K31" s="22">
        <f t="shared" si="2"/>
        <v>2.0499999999999997E-2</v>
      </c>
      <c r="L31" s="148">
        <f t="shared" si="4"/>
        <v>0.82</v>
      </c>
      <c r="M31" s="149"/>
    </row>
    <row r="32" spans="1:13" x14ac:dyDescent="0.3">
      <c r="A32" s="133" t="s">
        <v>22</v>
      </c>
      <c r="B32" s="134"/>
      <c r="C32" s="10">
        <v>3.5999999999999999E-3</v>
      </c>
      <c r="D32" s="10">
        <f>C32*L6</f>
        <v>3.5999999999999999E-3</v>
      </c>
      <c r="E32" s="11">
        <v>540</v>
      </c>
      <c r="F32" s="11">
        <f t="shared" si="0"/>
        <v>1.944</v>
      </c>
      <c r="G32" s="35">
        <v>4.5999999999999999E-3</v>
      </c>
      <c r="H32" s="34">
        <f>G32*M6</f>
        <v>4.5999999999999999E-3</v>
      </c>
      <c r="I32" s="32">
        <v>540</v>
      </c>
      <c r="J32" s="16">
        <f t="shared" si="1"/>
        <v>2.484</v>
      </c>
      <c r="K32" s="22">
        <f t="shared" si="2"/>
        <v>8.199999999999999E-3</v>
      </c>
      <c r="L32" s="148">
        <f t="shared" si="4"/>
        <v>4.4279999999999999</v>
      </c>
      <c r="M32" s="149"/>
    </row>
    <row r="33" spans="1:13" x14ac:dyDescent="0.3">
      <c r="A33" s="133" t="s">
        <v>27</v>
      </c>
      <c r="B33" s="134"/>
      <c r="C33" s="10">
        <v>5.0000000000000001E-3</v>
      </c>
      <c r="D33" s="10">
        <f>C33*L6</f>
        <v>5.0000000000000001E-3</v>
      </c>
      <c r="E33" s="11">
        <v>248.4</v>
      </c>
      <c r="F33" s="11">
        <f t="shared" si="0"/>
        <v>1.242</v>
      </c>
      <c r="G33" s="35">
        <v>0.01</v>
      </c>
      <c r="H33" s="34">
        <f>G33*M6</f>
        <v>0.01</v>
      </c>
      <c r="I33" s="32">
        <v>248.4</v>
      </c>
      <c r="J33" s="16">
        <f t="shared" si="1"/>
        <v>2.484</v>
      </c>
      <c r="K33" s="22">
        <f t="shared" si="2"/>
        <v>1.4999999999999999E-2</v>
      </c>
      <c r="L33" s="148">
        <f t="shared" si="4"/>
        <v>3.726</v>
      </c>
      <c r="M33" s="149"/>
    </row>
    <row r="34" spans="1:13" hidden="1" x14ac:dyDescent="0.3">
      <c r="A34" s="133"/>
      <c r="B34" s="134"/>
      <c r="C34" s="10"/>
      <c r="D34" s="10"/>
      <c r="E34" s="11"/>
      <c r="F34" s="11">
        <f t="shared" si="0"/>
        <v>0</v>
      </c>
      <c r="G34" s="35"/>
      <c r="H34" s="34"/>
      <c r="I34" s="32"/>
      <c r="J34" s="16">
        <f t="shared" si="1"/>
        <v>0</v>
      </c>
      <c r="K34" s="22"/>
      <c r="L34" s="23"/>
      <c r="M34" s="36"/>
    </row>
    <row r="35" spans="1:13" x14ac:dyDescent="0.3">
      <c r="A35" s="133" t="s">
        <v>63</v>
      </c>
      <c r="B35" s="134"/>
      <c r="C35" s="28">
        <v>1.5E-3</v>
      </c>
      <c r="D35" s="28">
        <f>C35*L6</f>
        <v>1.5E-3</v>
      </c>
      <c r="E35" s="29">
        <v>14</v>
      </c>
      <c r="F35" s="11">
        <f t="shared" si="0"/>
        <v>2.1000000000000001E-2</v>
      </c>
      <c r="G35" s="24">
        <v>2E-3</v>
      </c>
      <c r="H35" s="15">
        <f>G35*M6</f>
        <v>2E-3</v>
      </c>
      <c r="I35" s="31">
        <v>14</v>
      </c>
      <c r="J35" s="16">
        <f t="shared" si="1"/>
        <v>2.8000000000000001E-2</v>
      </c>
      <c r="K35" s="37">
        <f>D35+H35</f>
        <v>3.5000000000000001E-3</v>
      </c>
      <c r="L35" s="206">
        <f>F35+J35</f>
        <v>4.9000000000000002E-2</v>
      </c>
      <c r="M35" s="208"/>
    </row>
    <row r="36" spans="1:13" x14ac:dyDescent="0.3">
      <c r="A36" s="133"/>
      <c r="B36" s="134"/>
      <c r="C36" s="10"/>
      <c r="D36" s="10">
        <f>C36*L6</f>
        <v>0</v>
      </c>
      <c r="E36" s="11"/>
      <c r="F36" s="11">
        <f>D36*E36</f>
        <v>0</v>
      </c>
      <c r="G36" s="39"/>
      <c r="H36" s="15">
        <f>G36*M6</f>
        <v>0</v>
      </c>
      <c r="I36" s="31"/>
      <c r="J36" s="16">
        <f>H36*I36</f>
        <v>0</v>
      </c>
      <c r="K36" s="22">
        <f>D36+H36</f>
        <v>0</v>
      </c>
      <c r="L36" s="148">
        <f>F36+J36</f>
        <v>0</v>
      </c>
      <c r="M36" s="149"/>
    </row>
    <row r="37" spans="1:13" x14ac:dyDescent="0.3">
      <c r="A37" s="146"/>
      <c r="B37" s="210"/>
      <c r="C37" s="10"/>
      <c r="D37" s="10"/>
      <c r="E37" s="11"/>
      <c r="F37" s="11"/>
      <c r="G37" s="35"/>
      <c r="H37" s="34"/>
      <c r="I37" s="32"/>
      <c r="J37" s="16"/>
      <c r="K37" s="22"/>
      <c r="L37" s="148"/>
      <c r="M37" s="207"/>
    </row>
    <row r="38" spans="1:13" x14ac:dyDescent="0.3">
      <c r="A38" s="133" t="s">
        <v>54</v>
      </c>
      <c r="B38" s="134"/>
      <c r="C38" s="10">
        <v>0.107</v>
      </c>
      <c r="D38" s="10">
        <f>C38*L6</f>
        <v>0.107</v>
      </c>
      <c r="E38" s="11">
        <v>403</v>
      </c>
      <c r="F38" s="11">
        <f>D38*E38</f>
        <v>43.121000000000002</v>
      </c>
      <c r="G38" s="35">
        <v>0.107</v>
      </c>
      <c r="H38" s="34">
        <f>G38*M6</f>
        <v>0.107</v>
      </c>
      <c r="I38" s="32">
        <v>403</v>
      </c>
      <c r="J38" s="16">
        <f>H38*I38</f>
        <v>43.121000000000002</v>
      </c>
      <c r="K38" s="22">
        <f>D38+H38</f>
        <v>0.214</v>
      </c>
      <c r="L38" s="148">
        <f>F38+J38</f>
        <v>86.242000000000004</v>
      </c>
      <c r="M38" s="149"/>
    </row>
    <row r="39" spans="1:13" hidden="1" x14ac:dyDescent="0.3">
      <c r="A39" s="133"/>
      <c r="B39" s="134"/>
      <c r="C39" s="10"/>
      <c r="D39" s="10">
        <f>C39*L6</f>
        <v>0</v>
      </c>
      <c r="E39" s="11"/>
      <c r="F39" s="11">
        <f>D39*E39</f>
        <v>0</v>
      </c>
      <c r="G39" s="35"/>
      <c r="H39" s="34">
        <f>G39*M6</f>
        <v>0</v>
      </c>
      <c r="I39" s="32"/>
      <c r="J39" s="16">
        <f>H39*I39</f>
        <v>0</v>
      </c>
      <c r="K39" s="22">
        <f>D39+H39</f>
        <v>0</v>
      </c>
      <c r="L39" s="148">
        <f>F39+J39</f>
        <v>0</v>
      </c>
      <c r="M39" s="149"/>
    </row>
    <row r="40" spans="1:13" hidden="1" x14ac:dyDescent="0.3">
      <c r="A40" s="133"/>
      <c r="B40" s="134"/>
      <c r="C40" s="10"/>
      <c r="D40" s="10"/>
      <c r="E40" s="11"/>
      <c r="F40" s="11"/>
      <c r="G40" s="35"/>
      <c r="H40" s="34"/>
      <c r="I40" s="32"/>
      <c r="J40" s="16"/>
      <c r="K40" s="22"/>
      <c r="L40" s="23"/>
      <c r="M40" s="36"/>
    </row>
    <row r="41" spans="1:13" hidden="1" x14ac:dyDescent="0.3">
      <c r="A41" s="133"/>
      <c r="B41" s="134"/>
      <c r="C41" s="10"/>
      <c r="D41" s="10">
        <f>C41*L6</f>
        <v>0</v>
      </c>
      <c r="E41" s="11"/>
      <c r="F41" s="11">
        <f t="shared" ref="F41:F46" si="5">D41*E41</f>
        <v>0</v>
      </c>
      <c r="G41" s="35"/>
      <c r="H41" s="34">
        <f>G41*M6</f>
        <v>0</v>
      </c>
      <c r="I41" s="32"/>
      <c r="J41" s="16">
        <f t="shared" ref="J41:J46" si="6">H41*I41</f>
        <v>0</v>
      </c>
      <c r="K41" s="22">
        <f t="shared" ref="K41:K46" si="7">D41+H41</f>
        <v>0</v>
      </c>
      <c r="L41" s="148">
        <f t="shared" ref="L41:L46" si="8">F41+J41</f>
        <v>0</v>
      </c>
      <c r="M41" s="149"/>
    </row>
    <row r="42" spans="1:13" x14ac:dyDescent="0.3">
      <c r="A42" s="133" t="s">
        <v>51</v>
      </c>
      <c r="B42" s="134"/>
      <c r="C42" s="10">
        <v>1.2E-2</v>
      </c>
      <c r="D42" s="10">
        <f>C42*L6</f>
        <v>1.2E-2</v>
      </c>
      <c r="E42" s="11">
        <v>25</v>
      </c>
      <c r="F42" s="11">
        <f t="shared" si="5"/>
        <v>0.3</v>
      </c>
      <c r="G42" s="35">
        <v>1.2E-2</v>
      </c>
      <c r="H42" s="34">
        <f>G42*M6</f>
        <v>1.2E-2</v>
      </c>
      <c r="I42" s="32">
        <v>25</v>
      </c>
      <c r="J42" s="16">
        <f t="shared" si="6"/>
        <v>0.3</v>
      </c>
      <c r="K42" s="22">
        <f t="shared" si="7"/>
        <v>2.4E-2</v>
      </c>
      <c r="L42" s="148">
        <f t="shared" si="8"/>
        <v>0.6</v>
      </c>
      <c r="M42" s="149"/>
    </row>
    <row r="43" spans="1:13" x14ac:dyDescent="0.3">
      <c r="A43" s="133" t="s">
        <v>36</v>
      </c>
      <c r="B43" s="134"/>
      <c r="C43" s="10">
        <v>4.0000000000000001E-3</v>
      </c>
      <c r="D43" s="10">
        <f>C43*L6</f>
        <v>4.0000000000000001E-3</v>
      </c>
      <c r="E43" s="11">
        <v>81</v>
      </c>
      <c r="F43" s="11">
        <f t="shared" si="5"/>
        <v>0.32400000000000001</v>
      </c>
      <c r="G43" s="35">
        <v>4.0000000000000001E-3</v>
      </c>
      <c r="H43" s="34">
        <f>G43*M6</f>
        <v>4.0000000000000001E-3</v>
      </c>
      <c r="I43" s="32">
        <v>81</v>
      </c>
      <c r="J43" s="16">
        <f t="shared" si="6"/>
        <v>0.32400000000000001</v>
      </c>
      <c r="K43" s="22">
        <f t="shared" si="7"/>
        <v>8.0000000000000002E-3</v>
      </c>
      <c r="L43" s="148">
        <f t="shared" si="8"/>
        <v>0.64800000000000002</v>
      </c>
      <c r="M43" s="149"/>
    </row>
    <row r="44" spans="1:13" x14ac:dyDescent="0.3">
      <c r="A44" s="133" t="s">
        <v>53</v>
      </c>
      <c r="B44" s="134"/>
      <c r="C44" s="10">
        <v>3.0000000000000001E-3</v>
      </c>
      <c r="D44" s="10">
        <f>C44*L6</f>
        <v>3.0000000000000001E-3</v>
      </c>
      <c r="E44" s="11">
        <v>172</v>
      </c>
      <c r="F44" s="11">
        <f t="shared" si="5"/>
        <v>0.51600000000000001</v>
      </c>
      <c r="G44" s="35">
        <v>3.0000000000000001E-3</v>
      </c>
      <c r="H44" s="34">
        <f>G44*M6</f>
        <v>3.0000000000000001E-3</v>
      </c>
      <c r="I44" s="32">
        <v>172</v>
      </c>
      <c r="J44" s="16">
        <f t="shared" si="6"/>
        <v>0.51600000000000001</v>
      </c>
      <c r="K44" s="22">
        <f t="shared" si="7"/>
        <v>6.0000000000000001E-3</v>
      </c>
      <c r="L44" s="148">
        <f t="shared" si="8"/>
        <v>1.032</v>
      </c>
      <c r="M44" s="149"/>
    </row>
    <row r="45" spans="1:13" x14ac:dyDescent="0.3">
      <c r="A45" s="133" t="s">
        <v>77</v>
      </c>
      <c r="B45" s="134"/>
      <c r="C45" s="10">
        <v>3.0000000000000001E-3</v>
      </c>
      <c r="D45" s="10">
        <f>C45*L6</f>
        <v>3.0000000000000001E-3</v>
      </c>
      <c r="E45" s="11">
        <v>32</v>
      </c>
      <c r="F45" s="11">
        <f t="shared" si="5"/>
        <v>9.6000000000000002E-2</v>
      </c>
      <c r="G45" s="35">
        <v>3.0000000000000001E-3</v>
      </c>
      <c r="H45" s="34">
        <f>G45*M6</f>
        <v>3.0000000000000001E-3</v>
      </c>
      <c r="I45" s="32">
        <v>32</v>
      </c>
      <c r="J45" s="16">
        <f t="shared" si="6"/>
        <v>9.6000000000000002E-2</v>
      </c>
      <c r="K45" s="22">
        <f t="shared" si="7"/>
        <v>6.0000000000000001E-3</v>
      </c>
      <c r="L45" s="189">
        <f t="shared" si="8"/>
        <v>0.192</v>
      </c>
      <c r="M45" s="190"/>
    </row>
    <row r="46" spans="1:13" x14ac:dyDescent="0.3">
      <c r="A46" s="133" t="s">
        <v>37</v>
      </c>
      <c r="B46" s="134"/>
      <c r="C46" s="10">
        <v>2E-3</v>
      </c>
      <c r="D46" s="10">
        <f>C46*L6</f>
        <v>2E-3</v>
      </c>
      <c r="E46" s="11">
        <v>14</v>
      </c>
      <c r="F46" s="11">
        <f t="shared" si="5"/>
        <v>2.8000000000000001E-2</v>
      </c>
      <c r="G46" s="35">
        <v>2E-3</v>
      </c>
      <c r="H46" s="34">
        <f>G46*M6</f>
        <v>2E-3</v>
      </c>
      <c r="I46" s="32">
        <v>14</v>
      </c>
      <c r="J46" s="16">
        <f t="shared" si="6"/>
        <v>2.8000000000000001E-2</v>
      </c>
      <c r="K46" s="22">
        <f t="shared" si="7"/>
        <v>4.0000000000000001E-3</v>
      </c>
      <c r="L46" s="148">
        <f t="shared" si="8"/>
        <v>5.6000000000000001E-2</v>
      </c>
      <c r="M46" s="207"/>
    </row>
    <row r="47" spans="1:13" x14ac:dyDescent="0.3">
      <c r="A47" s="133"/>
      <c r="B47" s="134"/>
      <c r="C47" s="10"/>
      <c r="D47" s="10"/>
      <c r="E47" s="11"/>
      <c r="F47" s="11"/>
      <c r="G47" s="35"/>
      <c r="H47" s="34"/>
      <c r="I47" s="32"/>
      <c r="J47" s="16"/>
      <c r="K47" s="22"/>
      <c r="L47" s="148"/>
      <c r="M47" s="207"/>
    </row>
    <row r="48" spans="1:13" x14ac:dyDescent="0.3">
      <c r="A48" s="133" t="s">
        <v>123</v>
      </c>
      <c r="B48" s="134"/>
      <c r="C48" s="10">
        <v>6.3E-2</v>
      </c>
      <c r="D48" s="10">
        <f>C48*L6</f>
        <v>6.3E-2</v>
      </c>
      <c r="E48" s="11">
        <v>75</v>
      </c>
      <c r="F48" s="11">
        <f>D48*E48</f>
        <v>4.7249999999999996</v>
      </c>
      <c r="G48" s="35">
        <v>7.5999999999999998E-2</v>
      </c>
      <c r="H48" s="34">
        <f>G48*M6</f>
        <v>7.5999999999999998E-2</v>
      </c>
      <c r="I48" s="32">
        <v>75</v>
      </c>
      <c r="J48" s="16">
        <f>H48*I48</f>
        <v>5.7</v>
      </c>
      <c r="K48" s="22">
        <f>D48+H48</f>
        <v>0.13900000000000001</v>
      </c>
      <c r="L48" s="148">
        <f>F48+J48</f>
        <v>10.425000000000001</v>
      </c>
      <c r="M48" s="149"/>
    </row>
    <row r="49" spans="1:15" x14ac:dyDescent="0.3">
      <c r="A49" s="133" t="s">
        <v>25</v>
      </c>
      <c r="B49" s="134"/>
      <c r="C49" s="10">
        <v>5.0000000000000001E-3</v>
      </c>
      <c r="D49" s="10">
        <f>C49*L6</f>
        <v>5.0000000000000001E-3</v>
      </c>
      <c r="E49" s="11">
        <v>540</v>
      </c>
      <c r="F49" s="11">
        <f>D49*E49</f>
        <v>2.7</v>
      </c>
      <c r="G49" s="35">
        <v>7.0000000000000001E-3</v>
      </c>
      <c r="H49" s="34">
        <f>G49*M6</f>
        <v>7.0000000000000001E-3</v>
      </c>
      <c r="I49" s="32">
        <v>540</v>
      </c>
      <c r="J49" s="16">
        <f>H49*I49</f>
        <v>3.7800000000000002</v>
      </c>
      <c r="K49" s="22">
        <f>D49+H49</f>
        <v>1.2E-2</v>
      </c>
      <c r="L49" s="189">
        <f>F49+J49</f>
        <v>6.48</v>
      </c>
      <c r="M49" s="190"/>
    </row>
    <row r="50" spans="1:15" x14ac:dyDescent="0.3">
      <c r="A50" s="133" t="s">
        <v>37</v>
      </c>
      <c r="B50" s="134"/>
      <c r="C50" s="10">
        <v>2E-3</v>
      </c>
      <c r="D50" s="10">
        <f>C50*L6</f>
        <v>2E-3</v>
      </c>
      <c r="E50" s="11">
        <v>14</v>
      </c>
      <c r="F50" s="11">
        <f>D50*E50</f>
        <v>2.8000000000000001E-2</v>
      </c>
      <c r="G50" s="35">
        <v>2E-3</v>
      </c>
      <c r="H50" s="34">
        <f>G50*M6</f>
        <v>2E-3</v>
      </c>
      <c r="I50" s="32">
        <v>14</v>
      </c>
      <c r="J50" s="16">
        <f>H50*I50</f>
        <v>2.8000000000000001E-2</v>
      </c>
      <c r="K50" s="22">
        <f>D50+H50</f>
        <v>4.0000000000000001E-3</v>
      </c>
      <c r="L50" s="148">
        <f>F50+J50</f>
        <v>5.6000000000000001E-2</v>
      </c>
      <c r="M50" s="207"/>
    </row>
    <row r="51" spans="1:15" x14ac:dyDescent="0.3">
      <c r="A51" s="133"/>
      <c r="B51" s="134"/>
      <c r="C51" s="10"/>
      <c r="D51" s="10"/>
      <c r="E51" s="11"/>
      <c r="F51" s="11"/>
      <c r="G51" s="35"/>
      <c r="H51" s="34"/>
      <c r="I51" s="32"/>
      <c r="J51" s="16"/>
      <c r="K51" s="22"/>
      <c r="L51" s="148"/>
      <c r="M51" s="207"/>
    </row>
    <row r="52" spans="1:15" x14ac:dyDescent="0.3">
      <c r="A52" s="133" t="s">
        <v>142</v>
      </c>
      <c r="B52" s="134"/>
      <c r="C52" s="10">
        <v>0.02</v>
      </c>
      <c r="D52" s="10">
        <f>C52*L6</f>
        <v>0.02</v>
      </c>
      <c r="E52" s="11">
        <v>174</v>
      </c>
      <c r="F52" s="11">
        <f t="shared" ref="F52:F57" si="9">D52*E52</f>
        <v>3.48</v>
      </c>
      <c r="G52" s="35">
        <v>0.02</v>
      </c>
      <c r="H52" s="34">
        <f>G52*M6</f>
        <v>0.02</v>
      </c>
      <c r="I52" s="32">
        <v>174</v>
      </c>
      <c r="J52" s="16">
        <f t="shared" ref="J52:J57" si="10">H52*I52</f>
        <v>3.48</v>
      </c>
      <c r="K52" s="22">
        <f t="shared" ref="K52:K61" si="11">D52+H52</f>
        <v>0.04</v>
      </c>
      <c r="L52" s="148">
        <f t="shared" ref="L52:L60" si="12">F52+J52</f>
        <v>6.96</v>
      </c>
      <c r="M52" s="149"/>
      <c r="O52" s="70"/>
    </row>
    <row r="53" spans="1:15" x14ac:dyDescent="0.3">
      <c r="A53" s="133" t="s">
        <v>26</v>
      </c>
      <c r="B53" s="134"/>
      <c r="C53" s="10">
        <v>0.02</v>
      </c>
      <c r="D53" s="10">
        <f>C53*L6</f>
        <v>0.02</v>
      </c>
      <c r="E53" s="11">
        <v>48</v>
      </c>
      <c r="F53" s="11">
        <f t="shared" si="9"/>
        <v>0.96</v>
      </c>
      <c r="G53" s="35">
        <v>0.02</v>
      </c>
      <c r="H53" s="34">
        <f>G53*M6</f>
        <v>0.02</v>
      </c>
      <c r="I53" s="32">
        <v>48</v>
      </c>
      <c r="J53" s="16">
        <f t="shared" si="10"/>
        <v>0.96</v>
      </c>
      <c r="K53" s="22">
        <f t="shared" si="11"/>
        <v>0.04</v>
      </c>
      <c r="L53" s="148">
        <f t="shared" si="12"/>
        <v>1.92</v>
      </c>
      <c r="M53" s="149"/>
    </row>
    <row r="54" spans="1:15" x14ac:dyDescent="0.3">
      <c r="A54" s="133"/>
      <c r="B54" s="134"/>
      <c r="C54" s="10"/>
      <c r="D54" s="10"/>
      <c r="E54" s="11"/>
      <c r="F54" s="11"/>
      <c r="G54" s="35"/>
      <c r="H54" s="34"/>
      <c r="I54" s="32"/>
      <c r="J54" s="16"/>
      <c r="K54" s="22"/>
      <c r="L54" s="148"/>
      <c r="M54" s="207"/>
    </row>
    <row r="55" spans="1:15" x14ac:dyDescent="0.3">
      <c r="A55" s="133" t="s">
        <v>98</v>
      </c>
      <c r="B55" s="134"/>
      <c r="C55" s="10">
        <v>0.04</v>
      </c>
      <c r="D55" s="10">
        <f>C55*L6</f>
        <v>0.04</v>
      </c>
      <c r="E55" s="11">
        <v>52.7</v>
      </c>
      <c r="F55" s="11">
        <f t="shared" si="9"/>
        <v>2.1080000000000001</v>
      </c>
      <c r="G55" s="24">
        <v>0.04</v>
      </c>
      <c r="H55" s="34">
        <f>G55*M6</f>
        <v>0.04</v>
      </c>
      <c r="I55" s="32">
        <v>52.7</v>
      </c>
      <c r="J55" s="16">
        <f t="shared" si="10"/>
        <v>2.1080000000000001</v>
      </c>
      <c r="K55" s="22">
        <f t="shared" si="11"/>
        <v>0.08</v>
      </c>
      <c r="L55" s="148">
        <f t="shared" si="12"/>
        <v>4.2160000000000002</v>
      </c>
      <c r="M55" s="149"/>
    </row>
    <row r="56" spans="1:15" x14ac:dyDescent="0.3">
      <c r="A56" s="133"/>
      <c r="B56" s="134"/>
      <c r="C56" s="10"/>
      <c r="D56" s="10"/>
      <c r="E56" s="11"/>
      <c r="F56" s="11"/>
      <c r="G56" s="24"/>
      <c r="H56" s="34"/>
      <c r="I56" s="32"/>
      <c r="J56" s="16"/>
      <c r="K56" s="22"/>
      <c r="L56" s="148"/>
      <c r="M56" s="207"/>
    </row>
    <row r="57" spans="1:15" x14ac:dyDescent="0.3">
      <c r="A57" s="133" t="s">
        <v>138</v>
      </c>
      <c r="B57" s="134"/>
      <c r="C57" s="10">
        <v>0.04</v>
      </c>
      <c r="D57" s="10">
        <f>C57*L6</f>
        <v>0.04</v>
      </c>
      <c r="E57" s="11">
        <v>49.3</v>
      </c>
      <c r="F57" s="11">
        <f t="shared" si="9"/>
        <v>1.972</v>
      </c>
      <c r="G57" s="24">
        <v>0.04</v>
      </c>
      <c r="H57" s="15">
        <f>G57*M6</f>
        <v>0.04</v>
      </c>
      <c r="I57" s="31">
        <v>49.3</v>
      </c>
      <c r="J57" s="16">
        <f t="shared" si="10"/>
        <v>1.972</v>
      </c>
      <c r="K57" s="22">
        <f t="shared" si="11"/>
        <v>0.08</v>
      </c>
      <c r="L57" s="148">
        <f>F57+J57</f>
        <v>3.944</v>
      </c>
      <c r="M57" s="149"/>
    </row>
    <row r="58" spans="1:15" x14ac:dyDescent="0.3">
      <c r="A58" s="133"/>
      <c r="B58" s="134"/>
      <c r="C58" s="10"/>
      <c r="D58" s="10"/>
      <c r="E58" s="11"/>
      <c r="F58" s="11"/>
      <c r="G58" s="15"/>
      <c r="H58" s="15"/>
      <c r="I58" s="17"/>
      <c r="J58" s="16"/>
      <c r="K58" s="22"/>
      <c r="L58" s="148">
        <f t="shared" si="12"/>
        <v>0</v>
      </c>
      <c r="M58" s="149"/>
    </row>
    <row r="59" spans="1:15" x14ac:dyDescent="0.3">
      <c r="A59" s="146"/>
      <c r="B59" s="210"/>
      <c r="C59" s="10"/>
      <c r="D59" s="10"/>
      <c r="E59" s="11"/>
      <c r="F59" s="11"/>
      <c r="G59" s="39"/>
      <c r="H59" s="15"/>
      <c r="I59" s="31"/>
      <c r="J59" s="16"/>
      <c r="K59" s="22"/>
      <c r="L59" s="148"/>
      <c r="M59" s="207"/>
    </row>
    <row r="60" spans="1:15" x14ac:dyDescent="0.3">
      <c r="A60" s="193"/>
      <c r="B60" s="134"/>
      <c r="C60" s="10"/>
      <c r="D60" s="10"/>
      <c r="E60" s="11"/>
      <c r="F60" s="11"/>
      <c r="G60" s="15"/>
      <c r="H60" s="15"/>
      <c r="I60" s="31"/>
      <c r="J60" s="16"/>
      <c r="K60" s="22"/>
      <c r="L60" s="148">
        <f t="shared" si="12"/>
        <v>0</v>
      </c>
      <c r="M60" s="149"/>
    </row>
    <row r="61" spans="1:15" x14ac:dyDescent="0.3">
      <c r="A61" s="174" t="s">
        <v>4</v>
      </c>
      <c r="B61" s="175"/>
      <c r="C61" s="12"/>
      <c r="D61" s="13"/>
      <c r="E61" s="13"/>
      <c r="F61" s="13">
        <f>SUM(F21:F60)</f>
        <v>102.07740000000001</v>
      </c>
      <c r="G61" s="18"/>
      <c r="H61" s="18"/>
      <c r="I61" s="19"/>
      <c r="J61" s="20">
        <f>SUM(J21:J60)</f>
        <v>120.64550000000001</v>
      </c>
      <c r="K61" s="22">
        <f t="shared" si="11"/>
        <v>0</v>
      </c>
      <c r="L61" s="167">
        <f>SUM(L21:L60)</f>
        <v>222.72290000000001</v>
      </c>
      <c r="M61" s="177"/>
    </row>
    <row r="62" spans="1:15" x14ac:dyDescent="0.3">
      <c r="A62" s="165"/>
      <c r="B62" s="166"/>
      <c r="C62" s="12"/>
      <c r="D62" s="13"/>
      <c r="E62" s="13"/>
      <c r="F62" s="13"/>
      <c r="G62" s="18"/>
      <c r="H62" s="18"/>
      <c r="I62" s="19"/>
      <c r="J62" s="20"/>
      <c r="K62" s="22"/>
      <c r="L62" s="167"/>
      <c r="M62" s="131"/>
    </row>
    <row r="63" spans="1:15" x14ac:dyDescent="0.3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</row>
    <row r="64" spans="1:15" x14ac:dyDescent="0.3">
      <c r="A64" s="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</row>
    <row r="65" spans="1:1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">
      <c r="B66" s="126"/>
      <c r="C66" s="126"/>
      <c r="D66" s="126"/>
      <c r="E66" s="126"/>
      <c r="F66" s="126"/>
      <c r="G66" s="126"/>
      <c r="H66" s="126"/>
      <c r="J66" s="8"/>
      <c r="K66" s="8"/>
      <c r="L66" s="8"/>
      <c r="M66" s="8"/>
    </row>
    <row r="67" spans="1:13" x14ac:dyDescent="0.3">
      <c r="B67" s="127"/>
      <c r="C67" s="127"/>
      <c r="D67" s="127"/>
      <c r="E67" s="127"/>
      <c r="F67" s="127"/>
      <c r="G67" s="127"/>
      <c r="H67" s="127"/>
      <c r="J67" s="8"/>
      <c r="K67" s="8"/>
      <c r="L67" s="8"/>
      <c r="M67" s="8"/>
    </row>
    <row r="68" spans="1:13" x14ac:dyDescent="0.3">
      <c r="G68" s="128"/>
      <c r="H68" s="128"/>
      <c r="I68" s="128"/>
      <c r="J68" s="8"/>
      <c r="K68" s="8"/>
      <c r="L68" s="8"/>
      <c r="M68" s="8"/>
    </row>
    <row r="69" spans="1:13" x14ac:dyDescent="0.3">
      <c r="G69" s="129"/>
      <c r="H69" s="129"/>
      <c r="I69" s="129"/>
      <c r="L69" s="7"/>
      <c r="M69" s="7"/>
    </row>
    <row r="70" spans="1:13" s="2" customFormat="1" x14ac:dyDescent="0.3">
      <c r="G70" s="41"/>
      <c r="H70" s="41"/>
      <c r="I70" s="41"/>
      <c r="L70" s="7"/>
      <c r="M70" s="7"/>
    </row>
    <row r="71" spans="1:13" s="2" customFormat="1" x14ac:dyDescent="0.3"/>
    <row r="72" spans="1:13" s="2" customFormat="1" x14ac:dyDescent="0.3">
      <c r="A72" s="168"/>
      <c r="B72" s="168"/>
      <c r="C72" s="168"/>
      <c r="D72" s="168"/>
      <c r="E72" s="135"/>
      <c r="F72" s="135"/>
      <c r="G72" s="135"/>
      <c r="H72" s="42"/>
      <c r="I72" s="132"/>
      <c r="J72" s="132"/>
      <c r="K72" s="132"/>
      <c r="L72" s="132"/>
      <c r="M72" s="132"/>
    </row>
    <row r="73" spans="1:13" s="2" customFormat="1" x14ac:dyDescent="0.3">
      <c r="A73" s="168"/>
      <c r="B73" s="168"/>
      <c r="C73" s="168"/>
      <c r="D73" s="168"/>
      <c r="E73" s="43"/>
      <c r="F73" s="43"/>
      <c r="G73" s="43"/>
      <c r="H73" s="43"/>
      <c r="I73" s="43"/>
      <c r="J73" s="43"/>
      <c r="K73" s="43"/>
      <c r="L73" s="43"/>
      <c r="M73" s="43"/>
    </row>
    <row r="74" spans="1:13" s="2" customFormat="1" x14ac:dyDescent="0.3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 x14ac:dyDescent="0.3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 x14ac:dyDescent="0.3">
      <c r="A76" s="44"/>
      <c r="B76" s="45"/>
      <c r="C76" s="44"/>
      <c r="E76" s="46"/>
      <c r="F76" s="46"/>
      <c r="G76" s="46"/>
      <c r="H76" s="46"/>
      <c r="I76" s="46"/>
      <c r="J76" s="46"/>
      <c r="K76" s="46"/>
      <c r="L76" s="46"/>
      <c r="M76" s="46"/>
    </row>
    <row r="77" spans="1:13" s="2" customFormat="1" x14ac:dyDescent="0.3">
      <c r="A77" s="44"/>
      <c r="B77" s="45"/>
      <c r="C77" s="44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2" customFormat="1" x14ac:dyDescent="0.3">
      <c r="A78" s="44"/>
      <c r="B78" s="45"/>
      <c r="C78" s="44"/>
      <c r="E78" s="46"/>
      <c r="F78" s="46"/>
      <c r="G78" s="46"/>
      <c r="H78" s="46"/>
      <c r="I78" s="46"/>
      <c r="J78" s="46"/>
      <c r="K78" s="46"/>
      <c r="L78" s="46"/>
      <c r="M78" s="46"/>
    </row>
    <row r="79" spans="1:13" s="2" customFormat="1" x14ac:dyDescent="0.3">
      <c r="A79" s="3"/>
      <c r="B79" s="3"/>
      <c r="C79" s="3"/>
      <c r="D79" s="3"/>
      <c r="E79" s="43"/>
      <c r="F79" s="43"/>
      <c r="G79" s="43"/>
      <c r="H79" s="43"/>
      <c r="I79" s="43"/>
      <c r="J79" s="43"/>
      <c r="K79" s="43"/>
      <c r="L79" s="43"/>
      <c r="M79" s="43"/>
    </row>
    <row r="80" spans="1:13" s="2" customForma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2" customFormat="1" x14ac:dyDescent="0.3">
      <c r="A81" s="164"/>
      <c r="B81" s="176"/>
      <c r="C81" s="47"/>
      <c r="D81" s="47"/>
      <c r="E81" s="47"/>
      <c r="F81" s="47"/>
      <c r="G81" s="48"/>
      <c r="H81" s="48"/>
      <c r="I81" s="48"/>
      <c r="J81" s="48"/>
      <c r="K81" s="47"/>
      <c r="L81" s="164"/>
      <c r="M81" s="164"/>
    </row>
    <row r="82" spans="1:13" s="2" customFormat="1" x14ac:dyDescent="0.3">
      <c r="A82" s="162"/>
      <c r="B82" s="162"/>
      <c r="C82" s="49"/>
      <c r="D82" s="49"/>
      <c r="E82" s="50"/>
      <c r="F82" s="50"/>
      <c r="G82" s="51"/>
      <c r="H82" s="52"/>
      <c r="I82" s="50"/>
      <c r="J82" s="53"/>
      <c r="K82" s="54"/>
      <c r="L82" s="160"/>
      <c r="M82" s="161"/>
    </row>
    <row r="83" spans="1:13" s="2" customFormat="1" x14ac:dyDescent="0.3">
      <c r="A83" s="162"/>
      <c r="B83" s="162"/>
      <c r="C83" s="49"/>
      <c r="D83" s="49"/>
      <c r="E83" s="50"/>
      <c r="F83" s="50"/>
      <c r="G83" s="51"/>
      <c r="H83" s="52"/>
      <c r="I83" s="50"/>
      <c r="J83" s="53"/>
      <c r="K83" s="54"/>
      <c r="L83" s="160"/>
      <c r="M83" s="161"/>
    </row>
    <row r="84" spans="1:13" s="2" customFormat="1" x14ac:dyDescent="0.3">
      <c r="A84" s="162"/>
      <c r="B84" s="162"/>
      <c r="C84" s="49"/>
      <c r="D84" s="49"/>
      <c r="E84" s="50"/>
      <c r="F84" s="50"/>
      <c r="G84" s="51"/>
      <c r="H84" s="52"/>
      <c r="I84" s="50"/>
      <c r="J84" s="53"/>
      <c r="K84" s="54"/>
      <c r="L84" s="160"/>
      <c r="M84" s="161"/>
    </row>
    <row r="85" spans="1:13" s="2" customFormat="1" x14ac:dyDescent="0.3">
      <c r="A85" s="162"/>
      <c r="B85" s="162"/>
      <c r="C85" s="49"/>
      <c r="D85" s="49"/>
      <c r="E85" s="50"/>
      <c r="F85" s="50"/>
      <c r="G85" s="51"/>
      <c r="H85" s="52"/>
      <c r="I85" s="50"/>
      <c r="J85" s="53"/>
      <c r="K85" s="54"/>
      <c r="L85" s="160"/>
      <c r="M85" s="161"/>
    </row>
    <row r="86" spans="1:13" s="2" customFormat="1" x14ac:dyDescent="0.3">
      <c r="A86" s="162"/>
      <c r="B86" s="162"/>
      <c r="C86" s="49"/>
      <c r="D86" s="49"/>
      <c r="E86" s="50"/>
      <c r="F86" s="50"/>
      <c r="G86" s="51"/>
      <c r="H86" s="52"/>
      <c r="I86" s="50"/>
      <c r="J86" s="53"/>
      <c r="K86" s="54"/>
      <c r="L86" s="160"/>
      <c r="M86" s="161"/>
    </row>
    <row r="87" spans="1:13" s="2" customFormat="1" x14ac:dyDescent="0.3">
      <c r="A87" s="162"/>
      <c r="B87" s="163"/>
      <c r="C87" s="49"/>
      <c r="D87" s="49"/>
      <c r="E87" s="50"/>
      <c r="F87" s="50"/>
      <c r="G87" s="55"/>
      <c r="H87" s="52"/>
      <c r="I87" s="50"/>
      <c r="J87" s="53"/>
      <c r="K87" s="54"/>
      <c r="L87" s="160"/>
      <c r="M87" s="161"/>
    </row>
    <row r="88" spans="1:13" s="2" customFormat="1" x14ac:dyDescent="0.3">
      <c r="A88" s="162"/>
      <c r="B88" s="163"/>
      <c r="C88" s="49"/>
      <c r="D88" s="49"/>
      <c r="E88" s="50"/>
      <c r="F88" s="50"/>
      <c r="G88" s="55"/>
      <c r="H88" s="52"/>
      <c r="I88" s="56"/>
      <c r="J88" s="53"/>
      <c r="K88" s="54"/>
      <c r="L88" s="160"/>
      <c r="M88" s="161"/>
    </row>
    <row r="89" spans="1:13" s="2" customFormat="1" x14ac:dyDescent="0.3">
      <c r="A89" s="162"/>
      <c r="B89" s="163"/>
      <c r="C89" s="49"/>
      <c r="D89" s="49"/>
      <c r="E89" s="50"/>
      <c r="F89" s="50"/>
      <c r="G89" s="55"/>
      <c r="H89" s="52"/>
      <c r="I89" s="56"/>
      <c r="J89" s="53"/>
      <c r="K89" s="54"/>
      <c r="L89" s="160"/>
      <c r="M89" s="161"/>
    </row>
    <row r="90" spans="1:13" s="2" customFormat="1" x14ac:dyDescent="0.3">
      <c r="A90" s="183"/>
      <c r="B90" s="163"/>
      <c r="C90" s="57"/>
      <c r="D90" s="57"/>
      <c r="E90" s="58"/>
      <c r="F90" s="58"/>
      <c r="G90" s="55"/>
      <c r="H90" s="52"/>
      <c r="I90" s="56"/>
      <c r="J90" s="53"/>
      <c r="K90" s="59"/>
      <c r="L90" s="181"/>
      <c r="M90" s="182"/>
    </row>
    <row r="91" spans="1:13" s="2" customFormat="1" x14ac:dyDescent="0.3">
      <c r="A91" s="162"/>
      <c r="B91" s="163"/>
      <c r="C91" s="49"/>
      <c r="D91" s="49"/>
      <c r="E91" s="50"/>
      <c r="F91" s="50"/>
      <c r="G91" s="55"/>
      <c r="H91" s="52"/>
      <c r="I91" s="56"/>
      <c r="J91" s="53"/>
      <c r="K91" s="54"/>
      <c r="L91" s="160"/>
      <c r="M91" s="161"/>
    </row>
    <row r="92" spans="1:13" s="2" customFormat="1" x14ac:dyDescent="0.3">
      <c r="A92" s="162"/>
      <c r="B92" s="162"/>
      <c r="C92" s="49"/>
      <c r="D92" s="49"/>
      <c r="E92" s="50"/>
      <c r="F92" s="50"/>
      <c r="G92" s="55"/>
      <c r="H92" s="52"/>
      <c r="I92" s="56"/>
      <c r="J92" s="53"/>
      <c r="K92" s="54"/>
      <c r="L92" s="60"/>
      <c r="M92" s="61"/>
    </row>
    <row r="93" spans="1:13" s="2" customFormat="1" x14ac:dyDescent="0.3">
      <c r="A93" s="178"/>
      <c r="B93" s="178"/>
      <c r="C93" s="62"/>
      <c r="D93" s="63"/>
      <c r="E93" s="63"/>
      <c r="F93" s="63"/>
      <c r="G93" s="64"/>
      <c r="H93" s="64"/>
      <c r="I93" s="65"/>
      <c r="J93" s="66"/>
      <c r="K93" s="54"/>
      <c r="L93" s="179"/>
      <c r="M93" s="180"/>
    </row>
    <row r="94" spans="1:13" s="2" customFormat="1" x14ac:dyDescent="0.3">
      <c r="A94" s="4"/>
      <c r="B94" s="4"/>
      <c r="C94" s="4"/>
      <c r="D94" s="4"/>
      <c r="E94" s="4"/>
      <c r="F94" s="4"/>
    </row>
  </sheetData>
  <mergeCells count="139">
    <mergeCell ref="L93:M93"/>
    <mergeCell ref="A90:B90"/>
    <mergeCell ref="A92:B92"/>
    <mergeCell ref="A91:B91"/>
    <mergeCell ref="A93:B93"/>
    <mergeCell ref="L82:M82"/>
    <mergeCell ref="L84:M84"/>
    <mergeCell ref="L91:M91"/>
    <mergeCell ref="L88:M88"/>
    <mergeCell ref="L90:M90"/>
    <mergeCell ref="L89:M89"/>
    <mergeCell ref="L85:M85"/>
    <mergeCell ref="L87:M87"/>
    <mergeCell ref="L86:M86"/>
    <mergeCell ref="L83:M83"/>
    <mergeCell ref="A89:B89"/>
    <mergeCell ref="A86:B86"/>
    <mergeCell ref="A88:B88"/>
    <mergeCell ref="A87:B87"/>
    <mergeCell ref="A85:B85"/>
    <mergeCell ref="A84:B84"/>
    <mergeCell ref="L81:M81"/>
    <mergeCell ref="L72:M72"/>
    <mergeCell ref="G69:I69"/>
    <mergeCell ref="A83:B83"/>
    <mergeCell ref="A82:B82"/>
    <mergeCell ref="B72:B73"/>
    <mergeCell ref="E72:G72"/>
    <mergeCell ref="C72:C73"/>
    <mergeCell ref="D72:D73"/>
    <mergeCell ref="I72:K72"/>
    <mergeCell ref="A81:B81"/>
    <mergeCell ref="A72:A73"/>
    <mergeCell ref="G68:I68"/>
    <mergeCell ref="B67:H67"/>
    <mergeCell ref="L59:M59"/>
    <mergeCell ref="L60:M60"/>
    <mergeCell ref="L62:M62"/>
    <mergeCell ref="A56:B56"/>
    <mergeCell ref="A57:B57"/>
    <mergeCell ref="L58:M58"/>
    <mergeCell ref="A58:B58"/>
    <mergeCell ref="L61:M61"/>
    <mergeCell ref="B66:H66"/>
    <mergeCell ref="A62:B62"/>
    <mergeCell ref="A60:B60"/>
    <mergeCell ref="A61:B61"/>
    <mergeCell ref="A59:B59"/>
    <mergeCell ref="A22:B22"/>
    <mergeCell ref="L20:M20"/>
    <mergeCell ref="L21:M21"/>
    <mergeCell ref="L28:M28"/>
    <mergeCell ref="L27:M27"/>
    <mergeCell ref="L25:M25"/>
    <mergeCell ref="L23:M23"/>
    <mergeCell ref="A38:B38"/>
    <mergeCell ref="L22:M22"/>
    <mergeCell ref="A34:B34"/>
    <mergeCell ref="A55:B55"/>
    <mergeCell ref="L57:M57"/>
    <mergeCell ref="L56:M56"/>
    <mergeCell ref="L55:M55"/>
    <mergeCell ref="L54:M54"/>
    <mergeCell ref="A52:B52"/>
    <mergeCell ref="L52:M52"/>
    <mergeCell ref="L53:M53"/>
    <mergeCell ref="L45:M45"/>
    <mergeCell ref="A47:B47"/>
    <mergeCell ref="A50:B50"/>
    <mergeCell ref="A49:B49"/>
    <mergeCell ref="A48:B48"/>
    <mergeCell ref="A45:B45"/>
    <mergeCell ref="L46:M46"/>
    <mergeCell ref="L47:M47"/>
    <mergeCell ref="A46:B46"/>
    <mergeCell ref="A51:B51"/>
    <mergeCell ref="L50:M50"/>
    <mergeCell ref="L48:M48"/>
    <mergeCell ref="L49:M49"/>
    <mergeCell ref="L51:M51"/>
    <mergeCell ref="A53:B53"/>
    <mergeCell ref="A54:B54"/>
    <mergeCell ref="B1:H1"/>
    <mergeCell ref="B2:H2"/>
    <mergeCell ref="G3:I3"/>
    <mergeCell ref="G4:I4"/>
    <mergeCell ref="A21:B21"/>
    <mergeCell ref="L33:M33"/>
    <mergeCell ref="A29:B29"/>
    <mergeCell ref="A33:B33"/>
    <mergeCell ref="A32:B32"/>
    <mergeCell ref="A23:B23"/>
    <mergeCell ref="L7:M7"/>
    <mergeCell ref="A17:B17"/>
    <mergeCell ref="A26:B26"/>
    <mergeCell ref="A27:B27"/>
    <mergeCell ref="A31:B31"/>
    <mergeCell ref="A30:B30"/>
    <mergeCell ref="L24:M24"/>
    <mergeCell ref="A14:B14"/>
    <mergeCell ref="A16:B16"/>
    <mergeCell ref="A18:B18"/>
    <mergeCell ref="A20:B20"/>
    <mergeCell ref="A25:B25"/>
    <mergeCell ref="A28:B28"/>
    <mergeCell ref="A9:B9"/>
    <mergeCell ref="L43:M43"/>
    <mergeCell ref="L44:M44"/>
    <mergeCell ref="L41:M41"/>
    <mergeCell ref="A24:B24"/>
    <mergeCell ref="L29:M29"/>
    <mergeCell ref="L30:M30"/>
    <mergeCell ref="L31:M31"/>
    <mergeCell ref="L32:M32"/>
    <mergeCell ref="L42:M42"/>
    <mergeCell ref="L36:M36"/>
    <mergeCell ref="L37:M37"/>
    <mergeCell ref="L35:M35"/>
    <mergeCell ref="L39:M39"/>
    <mergeCell ref="L38:M38"/>
    <mergeCell ref="A43:B43"/>
    <mergeCell ref="A44:B44"/>
    <mergeCell ref="A41:B41"/>
    <mergeCell ref="A42:B42"/>
    <mergeCell ref="A35:B35"/>
    <mergeCell ref="A40:B40"/>
    <mergeCell ref="A39:B39"/>
    <mergeCell ref="A37:B37"/>
    <mergeCell ref="A36:B36"/>
    <mergeCell ref="A15:B15"/>
    <mergeCell ref="C7:C8"/>
    <mergeCell ref="I7:K7"/>
    <mergeCell ref="D7:D8"/>
    <mergeCell ref="E7:G7"/>
    <mergeCell ref="A7:B8"/>
    <mergeCell ref="A10:B10"/>
    <mergeCell ref="A11:B11"/>
    <mergeCell ref="A12:B12"/>
    <mergeCell ref="A13:B13"/>
  </mergeCells>
  <phoneticPr fontId="15" type="noConversion"/>
  <pageMargins left="0.7" right="0.7" top="0.75" bottom="0.75" header="0.3" footer="0.3"/>
  <pageSetup paperSize="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workbookViewId="0">
      <selection activeCell="I58" sqref="I58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84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185"/>
      <c r="B8" s="186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s="85" customFormat="1" ht="15" customHeight="1" x14ac:dyDescent="0.3">
      <c r="A9" s="144" t="s">
        <v>124</v>
      </c>
      <c r="B9" s="145"/>
      <c r="C9" s="82">
        <v>60</v>
      </c>
      <c r="D9" s="83">
        <v>100</v>
      </c>
      <c r="E9" s="84"/>
      <c r="F9" s="84"/>
      <c r="G9" s="84"/>
      <c r="H9" s="84"/>
      <c r="I9" s="84"/>
      <c r="J9" s="84"/>
      <c r="K9" s="84"/>
      <c r="L9" s="84"/>
      <c r="M9" s="84"/>
    </row>
    <row r="10" spans="1:15" ht="15.75" customHeight="1" x14ac:dyDescent="0.3">
      <c r="A10" s="130" t="s">
        <v>125</v>
      </c>
      <c r="B10" s="131"/>
      <c r="C10" s="33" t="s">
        <v>143</v>
      </c>
      <c r="D10" s="76" t="s">
        <v>144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idden="1" x14ac:dyDescent="0.3">
      <c r="A11" s="130"/>
      <c r="B11" s="131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 x14ac:dyDescent="0.3">
      <c r="A12" s="130" t="s">
        <v>29</v>
      </c>
      <c r="B12" s="131"/>
      <c r="C12" s="33">
        <v>150</v>
      </c>
      <c r="D12" s="76">
        <v>180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30" t="s">
        <v>78</v>
      </c>
      <c r="B13" s="131"/>
      <c r="C13" s="33" t="s">
        <v>79</v>
      </c>
      <c r="D13" s="76" t="s">
        <v>80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customHeight="1" x14ac:dyDescent="0.3">
      <c r="A14" s="130" t="s">
        <v>145</v>
      </c>
      <c r="B14" s="131"/>
      <c r="C14" s="33">
        <v>200</v>
      </c>
      <c r="D14" s="76">
        <v>200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x14ac:dyDescent="0.3">
      <c r="A15" s="130" t="s">
        <v>138</v>
      </c>
      <c r="B15" s="131"/>
      <c r="C15" s="33">
        <v>40</v>
      </c>
      <c r="D15" s="76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x14ac:dyDescent="0.3">
      <c r="A16" s="150" t="s">
        <v>98</v>
      </c>
      <c r="B16" s="151"/>
      <c r="C16" s="33">
        <v>40</v>
      </c>
      <c r="D16" s="123">
        <v>40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thickBot="1" x14ac:dyDescent="0.35">
      <c r="A17" s="156"/>
      <c r="B17" s="157"/>
      <c r="C17" s="71"/>
      <c r="D17" s="7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57.6" x14ac:dyDescent="0.3">
      <c r="A19" s="154" t="s">
        <v>9</v>
      </c>
      <c r="B19" s="155"/>
      <c r="C19" s="9" t="s">
        <v>23</v>
      </c>
      <c r="D19" s="9" t="s">
        <v>17</v>
      </c>
      <c r="E19" s="9" t="s">
        <v>7</v>
      </c>
      <c r="F19" s="9" t="s">
        <v>5</v>
      </c>
      <c r="G19" s="14" t="s">
        <v>18</v>
      </c>
      <c r="H19" s="14" t="s">
        <v>19</v>
      </c>
      <c r="I19" s="14" t="s">
        <v>7</v>
      </c>
      <c r="J19" s="14" t="s">
        <v>5</v>
      </c>
      <c r="K19" s="21" t="s">
        <v>6</v>
      </c>
      <c r="L19" s="152" t="s">
        <v>8</v>
      </c>
      <c r="M19" s="153"/>
    </row>
    <row r="20" spans="1:13" x14ac:dyDescent="0.3">
      <c r="A20" s="133" t="s">
        <v>71</v>
      </c>
      <c r="B20" s="134"/>
      <c r="C20" s="10">
        <v>5.0999999999999997E-2</v>
      </c>
      <c r="D20" s="10">
        <f>C20*L6</f>
        <v>5.0999999999999997E-2</v>
      </c>
      <c r="E20" s="11">
        <v>15</v>
      </c>
      <c r="F20" s="11">
        <f t="shared" ref="F20:F26" si="0">D20*E20</f>
        <v>0.7649999999999999</v>
      </c>
      <c r="G20" s="35">
        <v>8.5000000000000006E-2</v>
      </c>
      <c r="H20" s="34">
        <f>G20*M6</f>
        <v>8.5000000000000006E-2</v>
      </c>
      <c r="I20" s="32">
        <v>15</v>
      </c>
      <c r="J20" s="16">
        <f t="shared" ref="J20:J26" si="1">H20*I20</f>
        <v>1.2750000000000001</v>
      </c>
      <c r="K20" s="22">
        <f t="shared" ref="K20:K26" si="2">D20+H20</f>
        <v>0.13600000000000001</v>
      </c>
      <c r="L20" s="148">
        <f>F20+J20</f>
        <v>2.04</v>
      </c>
      <c r="M20" s="149"/>
    </row>
    <row r="21" spans="1:13" x14ac:dyDescent="0.3">
      <c r="A21" s="133" t="s">
        <v>40</v>
      </c>
      <c r="B21" s="134"/>
      <c r="C21" s="10">
        <v>1.9E-2</v>
      </c>
      <c r="D21" s="10">
        <f>C21*L6</f>
        <v>1.9E-2</v>
      </c>
      <c r="E21" s="11">
        <v>40</v>
      </c>
      <c r="F21" s="11">
        <f t="shared" si="0"/>
        <v>0.76</v>
      </c>
      <c r="G21" s="35">
        <v>3.1E-2</v>
      </c>
      <c r="H21" s="34">
        <f>G21*M6</f>
        <v>3.1E-2</v>
      </c>
      <c r="I21" s="32">
        <v>40</v>
      </c>
      <c r="J21" s="16">
        <f t="shared" si="1"/>
        <v>1.24</v>
      </c>
      <c r="K21" s="22">
        <f t="shared" si="2"/>
        <v>0.05</v>
      </c>
      <c r="L21" s="148">
        <f>F21+J21</f>
        <v>2</v>
      </c>
      <c r="M21" s="149"/>
    </row>
    <row r="22" spans="1:13" x14ac:dyDescent="0.3">
      <c r="A22" s="133" t="s">
        <v>45</v>
      </c>
      <c r="B22" s="134"/>
      <c r="C22" s="10">
        <v>3.0000000000000001E-3</v>
      </c>
      <c r="D22" s="10">
        <f>C22*L6</f>
        <v>3.0000000000000001E-3</v>
      </c>
      <c r="E22" s="11">
        <v>81</v>
      </c>
      <c r="F22" s="11">
        <f t="shared" si="0"/>
        <v>0.24299999999999999</v>
      </c>
      <c r="G22" s="35">
        <v>3.0000000000000001E-3</v>
      </c>
      <c r="H22" s="34">
        <f>G22*M6</f>
        <v>3.0000000000000001E-3</v>
      </c>
      <c r="I22" s="32">
        <v>81</v>
      </c>
      <c r="J22" s="16">
        <f t="shared" si="1"/>
        <v>0.24299999999999999</v>
      </c>
      <c r="K22" s="22">
        <f t="shared" si="2"/>
        <v>6.0000000000000001E-3</v>
      </c>
      <c r="L22" s="148">
        <f>F22+J22</f>
        <v>0.48599999999999999</v>
      </c>
      <c r="M22" s="149"/>
    </row>
    <row r="23" spans="1:13" x14ac:dyDescent="0.3">
      <c r="A23" s="133" t="s">
        <v>34</v>
      </c>
      <c r="B23" s="134"/>
      <c r="C23" s="10">
        <v>3.0000000000000001E-3</v>
      </c>
      <c r="D23" s="10">
        <f>C23*L6</f>
        <v>3.0000000000000001E-3</v>
      </c>
      <c r="E23" s="11">
        <v>48</v>
      </c>
      <c r="F23" s="11">
        <f t="shared" si="0"/>
        <v>0.14400000000000002</v>
      </c>
      <c r="G23" s="35">
        <v>5.0000000000000001E-3</v>
      </c>
      <c r="H23" s="34">
        <f>G23*M6</f>
        <v>5.0000000000000001E-3</v>
      </c>
      <c r="I23" s="32">
        <v>48</v>
      </c>
      <c r="J23" s="16">
        <f t="shared" si="1"/>
        <v>0.24</v>
      </c>
      <c r="K23" s="22">
        <f t="shared" si="2"/>
        <v>8.0000000000000002E-3</v>
      </c>
      <c r="L23" s="148">
        <f>F23+J23</f>
        <v>0.38400000000000001</v>
      </c>
      <c r="M23" s="149"/>
    </row>
    <row r="24" spans="1:13" x14ac:dyDescent="0.3">
      <c r="A24" s="133" t="s">
        <v>82</v>
      </c>
      <c r="B24" s="134"/>
      <c r="C24" s="10">
        <v>1.4999999999999999E-2</v>
      </c>
      <c r="D24" s="10">
        <f>C24*L6</f>
        <v>1.4999999999999999E-2</v>
      </c>
      <c r="E24" s="11">
        <v>115</v>
      </c>
      <c r="F24" s="11">
        <f t="shared" si="0"/>
        <v>1.7249999999999999</v>
      </c>
      <c r="G24" s="35">
        <v>2.5000000000000001E-2</v>
      </c>
      <c r="H24" s="34">
        <f>G24*M6</f>
        <v>2.5000000000000001E-2</v>
      </c>
      <c r="I24" s="32">
        <v>115</v>
      </c>
      <c r="J24" s="16">
        <f t="shared" si="1"/>
        <v>2.875</v>
      </c>
      <c r="K24" s="22">
        <f t="shared" si="2"/>
        <v>0.04</v>
      </c>
      <c r="L24" s="148">
        <f>F24+J24</f>
        <v>4.5999999999999996</v>
      </c>
      <c r="M24" s="149"/>
    </row>
    <row r="25" spans="1:13" hidden="1" x14ac:dyDescent="0.3">
      <c r="A25" s="133"/>
      <c r="B25" s="134"/>
      <c r="C25" s="10"/>
      <c r="D25" s="10"/>
      <c r="E25" s="11"/>
      <c r="F25" s="11"/>
      <c r="G25" s="35"/>
      <c r="H25" s="34"/>
      <c r="I25" s="32"/>
      <c r="J25" s="16"/>
      <c r="K25" s="22"/>
      <c r="L25" s="148"/>
      <c r="M25" s="149"/>
    </row>
    <row r="26" spans="1:13" hidden="1" x14ac:dyDescent="0.3">
      <c r="A26" s="133"/>
      <c r="B26" s="134"/>
      <c r="C26" s="10"/>
      <c r="D26" s="10">
        <f>C26*L6</f>
        <v>0</v>
      </c>
      <c r="E26" s="11"/>
      <c r="F26" s="11">
        <f t="shared" si="0"/>
        <v>0</v>
      </c>
      <c r="G26" s="24"/>
      <c r="H26" s="34">
        <f>G26*M6</f>
        <v>0</v>
      </c>
      <c r="I26" s="32"/>
      <c r="J26" s="16">
        <f t="shared" si="1"/>
        <v>0</v>
      </c>
      <c r="K26" s="22">
        <f t="shared" si="2"/>
        <v>0</v>
      </c>
      <c r="L26" s="148">
        <f>F26+J26</f>
        <v>0</v>
      </c>
      <c r="M26" s="149"/>
    </row>
    <row r="27" spans="1:13" hidden="1" x14ac:dyDescent="0.3">
      <c r="A27" s="133"/>
      <c r="B27" s="134"/>
      <c r="C27" s="10"/>
      <c r="D27" s="10"/>
      <c r="E27" s="11"/>
      <c r="F27" s="11"/>
      <c r="G27" s="35"/>
      <c r="H27" s="34"/>
      <c r="I27" s="32"/>
      <c r="J27" s="16"/>
      <c r="K27" s="22"/>
      <c r="L27" s="148"/>
      <c r="M27" s="149"/>
    </row>
    <row r="28" spans="1:13" x14ac:dyDescent="0.3">
      <c r="A28" s="133" t="s">
        <v>63</v>
      </c>
      <c r="B28" s="134"/>
      <c r="C28" s="10">
        <v>1E-3</v>
      </c>
      <c r="D28" s="10">
        <f>C28*L6</f>
        <v>1E-3</v>
      </c>
      <c r="E28" s="11">
        <v>14</v>
      </c>
      <c r="F28" s="11">
        <f>D28*E28</f>
        <v>1.4E-2</v>
      </c>
      <c r="G28" s="35">
        <v>1E-3</v>
      </c>
      <c r="H28" s="34">
        <f>G28*M6</f>
        <v>1E-3</v>
      </c>
      <c r="I28" s="32">
        <v>14</v>
      </c>
      <c r="J28" s="16">
        <f>H28*I28</f>
        <v>1.4E-2</v>
      </c>
      <c r="K28" s="22">
        <f>D28+H28</f>
        <v>2E-3</v>
      </c>
      <c r="L28" s="148">
        <f>F28+J28</f>
        <v>2.8000000000000001E-2</v>
      </c>
      <c r="M28" s="149"/>
    </row>
    <row r="29" spans="1:13" x14ac:dyDescent="0.3">
      <c r="A29" s="133"/>
      <c r="B29" s="134"/>
      <c r="C29" s="10"/>
      <c r="D29" s="10"/>
      <c r="E29" s="11"/>
      <c r="F29" s="11"/>
      <c r="G29" s="35"/>
      <c r="H29" s="34"/>
      <c r="I29" s="32"/>
      <c r="J29" s="16"/>
      <c r="K29" s="22"/>
      <c r="L29" s="23"/>
      <c r="M29" s="36"/>
    </row>
    <row r="30" spans="1:13" x14ac:dyDescent="0.3">
      <c r="A30" s="133" t="s">
        <v>126</v>
      </c>
      <c r="B30" s="134"/>
      <c r="C30" s="10">
        <v>3.5999999999999997E-2</v>
      </c>
      <c r="D30" s="10">
        <f>C30*L6</f>
        <v>3.5999999999999997E-2</v>
      </c>
      <c r="E30" s="11">
        <v>226</v>
      </c>
      <c r="F30" s="11">
        <f>D30*E30</f>
        <v>8.1359999999999992</v>
      </c>
      <c r="G30" s="35">
        <v>5.5E-2</v>
      </c>
      <c r="H30" s="34">
        <f>G30*M6</f>
        <v>5.5E-2</v>
      </c>
      <c r="I30" s="32">
        <v>226</v>
      </c>
      <c r="J30" s="16">
        <f>H30*I30</f>
        <v>12.43</v>
      </c>
      <c r="K30" s="22">
        <f>D30+H30</f>
        <v>9.0999999999999998E-2</v>
      </c>
      <c r="L30" s="148">
        <f>F30+J30</f>
        <v>20.565999999999999</v>
      </c>
      <c r="M30" s="149"/>
    </row>
    <row r="31" spans="1:13" x14ac:dyDescent="0.3">
      <c r="A31" s="133" t="s">
        <v>31</v>
      </c>
      <c r="B31" s="134"/>
      <c r="C31" s="10">
        <v>7.1999999999999995E-2</v>
      </c>
      <c r="D31" s="10">
        <f>C31*L6</f>
        <v>7.1999999999999995E-2</v>
      </c>
      <c r="E31" s="11">
        <v>25</v>
      </c>
      <c r="F31" s="11">
        <f>D31*E31</f>
        <v>1.7999999999999998</v>
      </c>
      <c r="G31" s="35">
        <v>0.08</v>
      </c>
      <c r="H31" s="34">
        <f>G31*M6</f>
        <v>0.08</v>
      </c>
      <c r="I31" s="32">
        <v>25</v>
      </c>
      <c r="J31" s="16">
        <f>H31*I31</f>
        <v>2</v>
      </c>
      <c r="K31" s="22">
        <f>D31+H31</f>
        <v>0.152</v>
      </c>
      <c r="L31" s="148">
        <f>F31+J31</f>
        <v>3.8</v>
      </c>
      <c r="M31" s="149"/>
    </row>
    <row r="32" spans="1:13" x14ac:dyDescent="0.3">
      <c r="A32" s="133" t="s">
        <v>41</v>
      </c>
      <c r="B32" s="134"/>
      <c r="C32" s="10">
        <v>1.2E-2</v>
      </c>
      <c r="D32" s="10">
        <f>C32*L6</f>
        <v>1.2E-2</v>
      </c>
      <c r="E32" s="11">
        <v>25</v>
      </c>
      <c r="F32" s="11">
        <f>D32*E32</f>
        <v>0.3</v>
      </c>
      <c r="G32" s="35">
        <v>1.2E-2</v>
      </c>
      <c r="H32" s="34">
        <f>G32*M6</f>
        <v>1.2E-2</v>
      </c>
      <c r="I32" s="32">
        <v>25</v>
      </c>
      <c r="J32" s="16">
        <f>H32*I32</f>
        <v>0.3</v>
      </c>
      <c r="K32" s="22">
        <f>D32+H32</f>
        <v>2.4E-2</v>
      </c>
      <c r="L32" s="148">
        <f>F32+J32</f>
        <v>0.6</v>
      </c>
      <c r="M32" s="149"/>
    </row>
    <row r="33" spans="1:13" x14ac:dyDescent="0.3">
      <c r="A33" s="133" t="s">
        <v>22</v>
      </c>
      <c r="B33" s="134"/>
      <c r="C33" s="10">
        <v>2E-3</v>
      </c>
      <c r="D33" s="10">
        <f>C33*L6</f>
        <v>2E-3</v>
      </c>
      <c r="E33" s="11">
        <v>540</v>
      </c>
      <c r="F33" s="11">
        <f>D33*E33</f>
        <v>1.08</v>
      </c>
      <c r="G33" s="35">
        <v>2E-3</v>
      </c>
      <c r="H33" s="34">
        <f>G33*M6</f>
        <v>2E-3</v>
      </c>
      <c r="I33" s="32">
        <v>540</v>
      </c>
      <c r="J33" s="16">
        <f>H33*I33</f>
        <v>1.08</v>
      </c>
      <c r="K33" s="22">
        <f>D33+H33</f>
        <v>4.0000000000000001E-3</v>
      </c>
      <c r="L33" s="148">
        <f>F33+J33</f>
        <v>2.16</v>
      </c>
      <c r="M33" s="149"/>
    </row>
    <row r="34" spans="1:13" x14ac:dyDescent="0.3">
      <c r="A34" s="133" t="s">
        <v>63</v>
      </c>
      <c r="B34" s="134"/>
      <c r="C34" s="10">
        <v>1.5E-3</v>
      </c>
      <c r="D34" s="10">
        <f>C34*L6</f>
        <v>1.5E-3</v>
      </c>
      <c r="E34" s="11">
        <v>14</v>
      </c>
      <c r="F34" s="11">
        <f>D34*E34</f>
        <v>2.1000000000000001E-2</v>
      </c>
      <c r="G34" s="35">
        <v>2E-3</v>
      </c>
      <c r="H34" s="34">
        <f>G34*M6</f>
        <v>2E-3</v>
      </c>
      <c r="I34" s="32">
        <v>14</v>
      </c>
      <c r="J34" s="16">
        <f>H34*I34</f>
        <v>2.8000000000000001E-2</v>
      </c>
      <c r="K34" s="22">
        <f>D34+H34</f>
        <v>3.5000000000000001E-3</v>
      </c>
      <c r="L34" s="148">
        <f>F34+J34</f>
        <v>4.9000000000000002E-2</v>
      </c>
      <c r="M34" s="149"/>
    </row>
    <row r="35" spans="1:13" x14ac:dyDescent="0.3">
      <c r="A35" s="146"/>
      <c r="B35" s="210"/>
      <c r="C35" s="10"/>
      <c r="D35" s="10"/>
      <c r="E35" s="11"/>
      <c r="F35" s="11"/>
      <c r="G35" s="35"/>
      <c r="H35" s="34"/>
      <c r="I35" s="32"/>
      <c r="J35" s="16"/>
      <c r="K35" s="22"/>
      <c r="L35" s="23"/>
      <c r="M35" s="36"/>
    </row>
    <row r="36" spans="1:13" ht="15" customHeight="1" x14ac:dyDescent="0.3">
      <c r="A36" s="146" t="s">
        <v>31</v>
      </c>
      <c r="B36" s="210"/>
      <c r="C36" s="10">
        <v>0.17100000000000001</v>
      </c>
      <c r="D36" s="10">
        <f>C36*L6</f>
        <v>0.17100000000000001</v>
      </c>
      <c r="E36" s="11">
        <v>25</v>
      </c>
      <c r="F36" s="11">
        <f>D36*E36</f>
        <v>4.2750000000000004</v>
      </c>
      <c r="G36" s="35">
        <v>0.20499999999999999</v>
      </c>
      <c r="H36" s="34">
        <f>G36*M6</f>
        <v>0.20499999999999999</v>
      </c>
      <c r="I36" s="32">
        <v>25</v>
      </c>
      <c r="J36" s="16">
        <f t="shared" ref="J36:J53" si="3">H36*I36</f>
        <v>5.125</v>
      </c>
      <c r="K36" s="22">
        <f t="shared" ref="K36:K54" si="4">D36+H36</f>
        <v>0.376</v>
      </c>
      <c r="L36" s="148">
        <f>F36+J36</f>
        <v>9.4</v>
      </c>
      <c r="M36" s="232"/>
    </row>
    <row r="37" spans="1:13" ht="15" customHeight="1" x14ac:dyDescent="0.3">
      <c r="A37" s="146" t="s">
        <v>32</v>
      </c>
      <c r="B37" s="210"/>
      <c r="C37" s="10">
        <v>2.4E-2</v>
      </c>
      <c r="D37" s="10">
        <f>C37*L6</f>
        <v>2.4E-2</v>
      </c>
      <c r="E37" s="11">
        <v>56</v>
      </c>
      <c r="F37" s="11">
        <f>D37*E37</f>
        <v>1.3440000000000001</v>
      </c>
      <c r="G37" s="35">
        <v>2.9000000000000001E-2</v>
      </c>
      <c r="H37" s="34">
        <f>G37*M6</f>
        <v>2.9000000000000001E-2</v>
      </c>
      <c r="I37" s="32">
        <v>56</v>
      </c>
      <c r="J37" s="16">
        <f t="shared" si="3"/>
        <v>1.6240000000000001</v>
      </c>
      <c r="K37" s="22">
        <f t="shared" si="4"/>
        <v>5.3000000000000005E-2</v>
      </c>
      <c r="L37" s="148">
        <f>F37+J37</f>
        <v>2.968</v>
      </c>
      <c r="M37" s="232"/>
    </row>
    <row r="38" spans="1:13" ht="15" customHeight="1" x14ac:dyDescent="0.3">
      <c r="A38" s="146" t="s">
        <v>22</v>
      </c>
      <c r="B38" s="210"/>
      <c r="C38" s="10">
        <v>5.0000000000000001E-3</v>
      </c>
      <c r="D38" s="10">
        <f>C38*L6</f>
        <v>5.0000000000000001E-3</v>
      </c>
      <c r="E38" s="11">
        <v>540</v>
      </c>
      <c r="F38" s="11">
        <f>D38*E38</f>
        <v>2.7</v>
      </c>
      <c r="G38" s="35">
        <v>6.0000000000000001E-3</v>
      </c>
      <c r="H38" s="34">
        <f>G38*M6</f>
        <v>6.0000000000000001E-3</v>
      </c>
      <c r="I38" s="32">
        <v>540</v>
      </c>
      <c r="J38" s="16">
        <f>H38*I38</f>
        <v>3.24</v>
      </c>
      <c r="K38" s="22">
        <f>D38+H38</f>
        <v>1.0999999999999999E-2</v>
      </c>
      <c r="L38" s="148">
        <f>F38+J38</f>
        <v>5.94</v>
      </c>
      <c r="M38" s="232"/>
    </row>
    <row r="39" spans="1:13" x14ac:dyDescent="0.3">
      <c r="A39" s="133" t="s">
        <v>63</v>
      </c>
      <c r="B39" s="134"/>
      <c r="C39" s="10">
        <v>2E-3</v>
      </c>
      <c r="D39" s="10">
        <f>C39*L6</f>
        <v>2E-3</v>
      </c>
      <c r="E39" s="11">
        <v>14</v>
      </c>
      <c r="F39" s="11">
        <f>D39*E39</f>
        <v>2.8000000000000001E-2</v>
      </c>
      <c r="G39" s="35">
        <v>2E-3</v>
      </c>
      <c r="H39" s="34">
        <f>G39*M6</f>
        <v>2E-3</v>
      </c>
      <c r="I39" s="32">
        <v>14</v>
      </c>
      <c r="J39" s="16">
        <f>H39*I39</f>
        <v>2.8000000000000001E-2</v>
      </c>
      <c r="K39" s="22">
        <f>D39+H39</f>
        <v>4.0000000000000001E-3</v>
      </c>
      <c r="L39" s="148">
        <f>F39+J39</f>
        <v>5.6000000000000001E-2</v>
      </c>
      <c r="M39" s="149"/>
    </row>
    <row r="40" spans="1:13" x14ac:dyDescent="0.3">
      <c r="A40" s="133"/>
      <c r="B40" s="134"/>
      <c r="C40" s="10"/>
      <c r="D40" s="10"/>
      <c r="E40" s="11"/>
      <c r="F40" s="11"/>
      <c r="G40" s="35"/>
      <c r="H40" s="34"/>
      <c r="I40" s="32"/>
      <c r="J40" s="16"/>
      <c r="K40" s="22"/>
      <c r="L40" s="23"/>
      <c r="M40" s="36"/>
    </row>
    <row r="41" spans="1:13" x14ac:dyDescent="0.3">
      <c r="A41" s="133" t="s">
        <v>44</v>
      </c>
      <c r="B41" s="134"/>
      <c r="C41" s="10">
        <v>0.14199999999999999</v>
      </c>
      <c r="D41" s="10">
        <f>C41*L6</f>
        <v>0.14199999999999999</v>
      </c>
      <c r="E41" s="11">
        <v>219</v>
      </c>
      <c r="F41" s="11">
        <f t="shared" ref="F41:F46" si="5">D41*E41</f>
        <v>31.097999999999999</v>
      </c>
      <c r="G41" s="35">
        <v>0.17799999999999999</v>
      </c>
      <c r="H41" s="34">
        <f>G41*M6</f>
        <v>0.17799999999999999</v>
      </c>
      <c r="I41" s="32">
        <v>219</v>
      </c>
      <c r="J41" s="16">
        <f t="shared" si="3"/>
        <v>38.981999999999999</v>
      </c>
      <c r="K41" s="22">
        <f t="shared" si="4"/>
        <v>0.31999999999999995</v>
      </c>
      <c r="L41" s="148">
        <f t="shared" ref="L41:L46" si="6">F41+J41</f>
        <v>70.08</v>
      </c>
      <c r="M41" s="149"/>
    </row>
    <row r="42" spans="1:13" x14ac:dyDescent="0.3">
      <c r="A42" s="133" t="s">
        <v>45</v>
      </c>
      <c r="B42" s="134"/>
      <c r="C42" s="10">
        <v>0.01</v>
      </c>
      <c r="D42" s="10">
        <f>C42*L6</f>
        <v>0.01</v>
      </c>
      <c r="E42" s="11">
        <v>81</v>
      </c>
      <c r="F42" s="11">
        <f t="shared" si="5"/>
        <v>0.81</v>
      </c>
      <c r="G42" s="35">
        <v>1.2E-2</v>
      </c>
      <c r="H42" s="34">
        <f>G42*M6</f>
        <v>1.2E-2</v>
      </c>
      <c r="I42" s="32">
        <v>81</v>
      </c>
      <c r="J42" s="16">
        <f t="shared" si="3"/>
        <v>0.97199999999999998</v>
      </c>
      <c r="K42" s="22">
        <f t="shared" si="4"/>
        <v>2.1999999999999999E-2</v>
      </c>
      <c r="L42" s="148">
        <f t="shared" si="6"/>
        <v>1.782</v>
      </c>
      <c r="M42" s="149"/>
    </row>
    <row r="43" spans="1:13" x14ac:dyDescent="0.3">
      <c r="A43" s="133" t="s">
        <v>27</v>
      </c>
      <c r="B43" s="134"/>
      <c r="C43" s="10">
        <v>1.2999999999999999E-2</v>
      </c>
      <c r="D43" s="10">
        <f>C43*L6</f>
        <v>1.2999999999999999E-2</v>
      </c>
      <c r="E43" s="11">
        <v>248.4</v>
      </c>
      <c r="F43" s="11">
        <f t="shared" si="5"/>
        <v>3.2292000000000001</v>
      </c>
      <c r="G43" s="35">
        <v>1.4999999999999999E-2</v>
      </c>
      <c r="H43" s="34">
        <f>G43*M6</f>
        <v>1.4999999999999999E-2</v>
      </c>
      <c r="I43" s="32">
        <v>248.4</v>
      </c>
      <c r="J43" s="16">
        <f t="shared" si="3"/>
        <v>3.726</v>
      </c>
      <c r="K43" s="22">
        <f t="shared" si="4"/>
        <v>2.7999999999999997E-2</v>
      </c>
      <c r="L43" s="148">
        <f t="shared" si="6"/>
        <v>6.9551999999999996</v>
      </c>
      <c r="M43" s="149"/>
    </row>
    <row r="44" spans="1:13" x14ac:dyDescent="0.3">
      <c r="A44" s="133" t="s">
        <v>46</v>
      </c>
      <c r="B44" s="134"/>
      <c r="C44" s="10">
        <v>4.0000000000000001E-3</v>
      </c>
      <c r="D44" s="10">
        <f>C44*L6</f>
        <v>4.0000000000000001E-3</v>
      </c>
      <c r="E44" s="11">
        <v>32</v>
      </c>
      <c r="F44" s="11">
        <f t="shared" si="5"/>
        <v>0.128</v>
      </c>
      <c r="G44" s="35">
        <v>5.0000000000000001E-3</v>
      </c>
      <c r="H44" s="34">
        <f>G44*M6</f>
        <v>5.0000000000000001E-3</v>
      </c>
      <c r="I44" s="32">
        <v>32</v>
      </c>
      <c r="J44" s="16">
        <f t="shared" si="3"/>
        <v>0.16</v>
      </c>
      <c r="K44" s="22">
        <f t="shared" si="4"/>
        <v>9.0000000000000011E-3</v>
      </c>
      <c r="L44" s="148">
        <f t="shared" si="6"/>
        <v>0.28800000000000003</v>
      </c>
      <c r="M44" s="149"/>
    </row>
    <row r="45" spans="1:13" x14ac:dyDescent="0.3">
      <c r="A45" s="133" t="s">
        <v>68</v>
      </c>
      <c r="B45" s="134"/>
      <c r="C45" s="10">
        <v>3.0000000000000001E-3</v>
      </c>
      <c r="D45" s="10">
        <f>C45*L6</f>
        <v>3.0000000000000001E-3</v>
      </c>
      <c r="E45" s="11">
        <v>172</v>
      </c>
      <c r="F45" s="11">
        <f t="shared" si="5"/>
        <v>0.51600000000000001</v>
      </c>
      <c r="G45" s="35">
        <v>4.0000000000000001E-3</v>
      </c>
      <c r="H45" s="34">
        <f>G45*M6</f>
        <v>4.0000000000000001E-3</v>
      </c>
      <c r="I45" s="32">
        <v>172</v>
      </c>
      <c r="J45" s="16">
        <f>H45*I45</f>
        <v>0.68800000000000006</v>
      </c>
      <c r="K45" s="22">
        <f>D45+H45</f>
        <v>7.0000000000000001E-3</v>
      </c>
      <c r="L45" s="148">
        <f t="shared" si="6"/>
        <v>1.2040000000000002</v>
      </c>
      <c r="M45" s="149"/>
    </row>
    <row r="46" spans="1:13" x14ac:dyDescent="0.3">
      <c r="A46" s="133" t="s">
        <v>63</v>
      </c>
      <c r="B46" s="134"/>
      <c r="C46" s="10">
        <v>2E-3</v>
      </c>
      <c r="D46" s="10">
        <f>C46*L6</f>
        <v>2E-3</v>
      </c>
      <c r="E46" s="11">
        <v>14</v>
      </c>
      <c r="F46" s="11">
        <f t="shared" si="5"/>
        <v>2.8000000000000001E-2</v>
      </c>
      <c r="G46" s="35">
        <v>2E-3</v>
      </c>
      <c r="H46" s="34">
        <f>G46*M6</f>
        <v>2E-3</v>
      </c>
      <c r="I46" s="32">
        <v>14</v>
      </c>
      <c r="J46" s="16">
        <f>H46*I46</f>
        <v>2.8000000000000001E-2</v>
      </c>
      <c r="K46" s="22">
        <f>D46+H46</f>
        <v>4.0000000000000001E-3</v>
      </c>
      <c r="L46" s="148">
        <f t="shared" si="6"/>
        <v>5.6000000000000001E-2</v>
      </c>
      <c r="M46" s="149"/>
    </row>
    <row r="47" spans="1:13" x14ac:dyDescent="0.3">
      <c r="A47" s="133"/>
      <c r="B47" s="134"/>
      <c r="C47" s="10"/>
      <c r="D47" s="10"/>
      <c r="E47" s="11"/>
      <c r="F47" s="11"/>
      <c r="G47" s="35"/>
      <c r="H47" s="34"/>
      <c r="I47" s="32"/>
      <c r="J47" s="16"/>
      <c r="K47" s="22"/>
      <c r="L47" s="23"/>
      <c r="M47" s="36"/>
    </row>
    <row r="48" spans="1:13" x14ac:dyDescent="0.3">
      <c r="A48" s="133" t="s">
        <v>98</v>
      </c>
      <c r="B48" s="134"/>
      <c r="C48" s="10">
        <v>0.04</v>
      </c>
      <c r="D48" s="10">
        <f>C48*L6</f>
        <v>0.04</v>
      </c>
      <c r="E48" s="11">
        <v>52.7</v>
      </c>
      <c r="F48" s="11">
        <f>D48*E48</f>
        <v>2.1080000000000001</v>
      </c>
      <c r="G48" s="24">
        <v>0.04</v>
      </c>
      <c r="H48" s="34">
        <f>G48*M6</f>
        <v>0.04</v>
      </c>
      <c r="I48" s="32">
        <v>52.7</v>
      </c>
      <c r="J48" s="16">
        <f t="shared" si="3"/>
        <v>2.1080000000000001</v>
      </c>
      <c r="K48" s="22">
        <f t="shared" si="4"/>
        <v>0.08</v>
      </c>
      <c r="L48" s="148">
        <f>F48+J48</f>
        <v>4.2160000000000002</v>
      </c>
      <c r="M48" s="149"/>
    </row>
    <row r="49" spans="1:13" x14ac:dyDescent="0.3">
      <c r="A49" s="133"/>
      <c r="B49" s="134"/>
      <c r="C49" s="10"/>
      <c r="D49" s="10"/>
      <c r="E49" s="11"/>
      <c r="F49" s="11"/>
      <c r="G49" s="24"/>
      <c r="H49" s="34"/>
      <c r="I49" s="32"/>
      <c r="J49" s="16"/>
      <c r="K49" s="22"/>
      <c r="L49" s="23"/>
      <c r="M49" s="36"/>
    </row>
    <row r="50" spans="1:13" x14ac:dyDescent="0.3">
      <c r="A50" s="133" t="s">
        <v>138</v>
      </c>
      <c r="B50" s="134"/>
      <c r="C50" s="10">
        <v>0.04</v>
      </c>
      <c r="D50" s="10">
        <f>C50*L6</f>
        <v>0.04</v>
      </c>
      <c r="E50" s="11">
        <v>49.3</v>
      </c>
      <c r="F50" s="11">
        <f>D50*E50</f>
        <v>1.972</v>
      </c>
      <c r="G50" s="24">
        <v>0.04</v>
      </c>
      <c r="H50" s="15">
        <f>G50*M6</f>
        <v>0.04</v>
      </c>
      <c r="I50" s="31">
        <v>49.3</v>
      </c>
      <c r="J50" s="16">
        <f t="shared" si="3"/>
        <v>1.972</v>
      </c>
      <c r="K50" s="22">
        <f t="shared" si="4"/>
        <v>0.08</v>
      </c>
      <c r="L50" s="148">
        <f>F50+J50</f>
        <v>3.944</v>
      </c>
      <c r="M50" s="149"/>
    </row>
    <row r="51" spans="1:13" x14ac:dyDescent="0.3">
      <c r="A51" s="133"/>
      <c r="B51" s="134"/>
      <c r="C51" s="10"/>
      <c r="D51" s="10">
        <f>C51*L15</f>
        <v>0</v>
      </c>
      <c r="E51" s="11"/>
      <c r="F51" s="11">
        <f>D51*E51</f>
        <v>0</v>
      </c>
      <c r="G51" s="15"/>
      <c r="H51" s="15">
        <f>G51*M13</f>
        <v>0</v>
      </c>
      <c r="I51" s="17"/>
      <c r="J51" s="16">
        <f>H51*I51</f>
        <v>0</v>
      </c>
      <c r="K51" s="22">
        <f t="shared" si="4"/>
        <v>0</v>
      </c>
      <c r="L51" s="148">
        <f>F51+J51</f>
        <v>0</v>
      </c>
      <c r="M51" s="149"/>
    </row>
    <row r="52" spans="1:13" x14ac:dyDescent="0.3">
      <c r="A52" s="233" t="s">
        <v>146</v>
      </c>
      <c r="B52" s="192"/>
      <c r="C52" s="73">
        <v>3.0599999999999999E-2</v>
      </c>
      <c r="D52" s="28">
        <f>C52*L6</f>
        <v>3.0599999999999999E-2</v>
      </c>
      <c r="E52" s="74">
        <v>210</v>
      </c>
      <c r="F52" s="29">
        <f>D52*E52</f>
        <v>6.4260000000000002</v>
      </c>
      <c r="G52" s="15">
        <v>3.0599999999999999E-2</v>
      </c>
      <c r="H52" s="15">
        <f>G52*M6</f>
        <v>3.0599999999999999E-2</v>
      </c>
      <c r="I52" s="31">
        <v>210</v>
      </c>
      <c r="J52" s="16">
        <f>H52*I52</f>
        <v>6.4260000000000002</v>
      </c>
      <c r="K52" s="22">
        <f t="shared" si="4"/>
        <v>6.1199999999999997E-2</v>
      </c>
      <c r="L52" s="148">
        <f>F52+J52</f>
        <v>12.852</v>
      </c>
      <c r="M52" s="149"/>
    </row>
    <row r="53" spans="1:13" x14ac:dyDescent="0.3">
      <c r="A53" s="133" t="s">
        <v>34</v>
      </c>
      <c r="B53" s="134"/>
      <c r="C53" s="10">
        <v>0.02</v>
      </c>
      <c r="D53" s="10">
        <f>C53*L6</f>
        <v>0.02</v>
      </c>
      <c r="E53" s="11">
        <v>48</v>
      </c>
      <c r="F53" s="29">
        <f>D53*E53</f>
        <v>0.96</v>
      </c>
      <c r="G53" s="15">
        <v>0.02</v>
      </c>
      <c r="H53" s="15">
        <f>G53*M6</f>
        <v>0.02</v>
      </c>
      <c r="I53" s="31">
        <v>48</v>
      </c>
      <c r="J53" s="16">
        <f t="shared" si="3"/>
        <v>0.96</v>
      </c>
      <c r="K53" s="22">
        <f t="shared" si="4"/>
        <v>0.04</v>
      </c>
      <c r="L53" s="148">
        <f>F53+J53</f>
        <v>1.92</v>
      </c>
      <c r="M53" s="149"/>
    </row>
    <row r="54" spans="1:13" x14ac:dyDescent="0.3">
      <c r="A54" s="174" t="s">
        <v>4</v>
      </c>
      <c r="B54" s="175"/>
      <c r="C54" s="12"/>
      <c r="D54" s="13"/>
      <c r="E54" s="13"/>
      <c r="F54" s="13">
        <f>SUM(F20:F53)</f>
        <v>70.610199999999992</v>
      </c>
      <c r="G54" s="18"/>
      <c r="H54" s="18"/>
      <c r="I54" s="19"/>
      <c r="J54" s="20">
        <f>SUM(J20:J53)</f>
        <v>87.763999999999982</v>
      </c>
      <c r="K54" s="22">
        <f t="shared" si="4"/>
        <v>0</v>
      </c>
      <c r="L54" s="167">
        <f>SUM(L20:L53)</f>
        <v>158.3742</v>
      </c>
      <c r="M54" s="177"/>
    </row>
    <row r="55" spans="1:13" x14ac:dyDescent="0.3">
      <c r="A55" s="165"/>
      <c r="B55" s="166"/>
      <c r="C55" s="12"/>
      <c r="D55" s="13"/>
      <c r="E55" s="13"/>
      <c r="F55" s="13"/>
      <c r="G55" s="18"/>
      <c r="H55" s="18"/>
      <c r="I55" s="19"/>
      <c r="J55" s="20"/>
      <c r="K55" s="22"/>
      <c r="L55" s="167"/>
      <c r="M55" s="131"/>
    </row>
    <row r="56" spans="1:13" x14ac:dyDescent="0.3">
      <c r="A56" s="4"/>
      <c r="B56" s="4"/>
      <c r="C56" s="4"/>
      <c r="D56" s="4"/>
      <c r="E56" s="4"/>
      <c r="F56" s="4"/>
      <c r="G56" s="2"/>
      <c r="H56" s="2"/>
      <c r="I56" s="2"/>
      <c r="J56" s="2"/>
      <c r="K56" s="2"/>
      <c r="L56" s="2"/>
      <c r="M56" s="2"/>
    </row>
    <row r="57" spans="1:13" x14ac:dyDescent="0.3">
      <c r="A57" s="4"/>
      <c r="B57" s="4"/>
      <c r="C57" s="4"/>
      <c r="D57" s="4"/>
      <c r="E57" s="4"/>
      <c r="F57" s="4"/>
      <c r="G57" s="2"/>
      <c r="H57" s="2"/>
      <c r="I57" s="2"/>
      <c r="J57" s="2"/>
      <c r="K57" s="2"/>
      <c r="L57" s="2"/>
      <c r="M57" s="2"/>
    </row>
    <row r="58" spans="1:1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">
      <c r="B59" s="126"/>
      <c r="C59" s="126"/>
      <c r="D59" s="126"/>
      <c r="E59" s="126"/>
      <c r="F59" s="126"/>
      <c r="G59" s="126"/>
      <c r="H59" s="126"/>
      <c r="J59" s="8"/>
      <c r="K59" s="8"/>
      <c r="L59" s="8"/>
      <c r="M59" s="8"/>
    </row>
    <row r="60" spans="1:13" x14ac:dyDescent="0.3">
      <c r="B60" s="127"/>
      <c r="C60" s="127"/>
      <c r="D60" s="127"/>
      <c r="E60" s="127"/>
      <c r="F60" s="127"/>
      <c r="G60" s="127"/>
      <c r="H60" s="127"/>
      <c r="J60" s="8"/>
      <c r="K60" s="8"/>
      <c r="L60" s="8"/>
      <c r="M60" s="8"/>
    </row>
    <row r="61" spans="1:13" x14ac:dyDescent="0.3">
      <c r="G61" s="128"/>
      <c r="H61" s="128"/>
      <c r="I61" s="128"/>
      <c r="J61" s="8"/>
      <c r="K61" s="8"/>
      <c r="L61" s="8"/>
      <c r="M61" s="8"/>
    </row>
    <row r="62" spans="1:13" x14ac:dyDescent="0.3">
      <c r="G62" s="129"/>
      <c r="H62" s="129"/>
      <c r="I62" s="129"/>
      <c r="L62" s="7"/>
      <c r="M62" s="7"/>
    </row>
    <row r="63" spans="1:13" s="2" customFormat="1" x14ac:dyDescent="0.3">
      <c r="G63" s="41"/>
      <c r="H63" s="41"/>
      <c r="I63" s="41"/>
      <c r="L63" s="7"/>
      <c r="M63" s="7"/>
    </row>
    <row r="64" spans="1:13" s="2" customFormat="1" x14ac:dyDescent="0.3"/>
    <row r="65" spans="1:13" s="2" customFormat="1" x14ac:dyDescent="0.3">
      <c r="A65" s="168"/>
      <c r="B65" s="168"/>
      <c r="C65" s="168"/>
      <c r="D65" s="168"/>
      <c r="E65" s="135"/>
      <c r="F65" s="135"/>
      <c r="G65" s="135"/>
      <c r="H65" s="42"/>
      <c r="I65" s="132"/>
      <c r="J65" s="132"/>
      <c r="K65" s="132"/>
      <c r="L65" s="132"/>
      <c r="M65" s="132"/>
    </row>
    <row r="66" spans="1:13" s="2" customFormat="1" x14ac:dyDescent="0.3">
      <c r="A66" s="168"/>
      <c r="B66" s="168"/>
      <c r="C66" s="168"/>
      <c r="D66" s="168"/>
      <c r="E66" s="43"/>
      <c r="F66" s="43"/>
      <c r="G66" s="43"/>
      <c r="H66" s="43"/>
      <c r="I66" s="43"/>
      <c r="J66" s="43"/>
      <c r="K66" s="43"/>
      <c r="L66" s="43"/>
      <c r="M66" s="43"/>
    </row>
    <row r="67" spans="1:13" s="2" customFormat="1" x14ac:dyDescent="0.3">
      <c r="A67" s="44"/>
      <c r="B67" s="45"/>
      <c r="C67" s="44"/>
      <c r="E67" s="46"/>
      <c r="F67" s="46"/>
      <c r="G67" s="46"/>
      <c r="H67" s="46"/>
      <c r="I67" s="46"/>
      <c r="J67" s="46"/>
      <c r="K67" s="46"/>
      <c r="L67" s="46"/>
      <c r="M67" s="46"/>
    </row>
    <row r="68" spans="1:13" s="2" customFormat="1" x14ac:dyDescent="0.3">
      <c r="A68" s="44"/>
      <c r="B68" s="45"/>
      <c r="C68" s="44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2" customFormat="1" x14ac:dyDescent="0.3">
      <c r="A69" s="44"/>
      <c r="B69" s="45"/>
      <c r="C69" s="44"/>
      <c r="E69" s="46"/>
      <c r="F69" s="46"/>
      <c r="G69" s="46"/>
      <c r="H69" s="46"/>
      <c r="I69" s="46"/>
      <c r="J69" s="46"/>
      <c r="K69" s="46"/>
      <c r="L69" s="46"/>
      <c r="M69" s="46"/>
    </row>
    <row r="70" spans="1:13" s="2" customFormat="1" x14ac:dyDescent="0.3">
      <c r="A70" s="44"/>
      <c r="B70" s="45"/>
      <c r="C70" s="44"/>
      <c r="E70" s="46"/>
      <c r="F70" s="46"/>
      <c r="G70" s="46"/>
      <c r="H70" s="46"/>
      <c r="I70" s="46"/>
      <c r="J70" s="46"/>
      <c r="K70" s="46"/>
      <c r="L70" s="46"/>
      <c r="M70" s="46"/>
    </row>
    <row r="71" spans="1:13" s="2" customFormat="1" x14ac:dyDescent="0.3">
      <c r="A71" s="44"/>
      <c r="B71" s="45"/>
      <c r="C71" s="44"/>
      <c r="E71" s="46"/>
      <c r="F71" s="46"/>
      <c r="G71" s="46"/>
      <c r="H71" s="46"/>
      <c r="I71" s="46"/>
      <c r="J71" s="46"/>
      <c r="K71" s="46"/>
      <c r="L71" s="46"/>
      <c r="M71" s="46"/>
    </row>
    <row r="72" spans="1:13" s="2" customFormat="1" x14ac:dyDescent="0.3">
      <c r="A72" s="3"/>
      <c r="B72" s="3"/>
      <c r="C72" s="3"/>
      <c r="D72" s="3"/>
      <c r="E72" s="43"/>
      <c r="F72" s="43"/>
      <c r="G72" s="43"/>
      <c r="H72" s="43"/>
      <c r="I72" s="43"/>
      <c r="J72" s="43"/>
      <c r="K72" s="43"/>
      <c r="L72" s="43"/>
      <c r="M72" s="43"/>
    </row>
    <row r="73" spans="1:13" s="2" customForma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s="2" customFormat="1" x14ac:dyDescent="0.3">
      <c r="A74" s="164"/>
      <c r="B74" s="176"/>
      <c r="C74" s="47"/>
      <c r="D74" s="47"/>
      <c r="E74" s="47"/>
      <c r="F74" s="47"/>
      <c r="G74" s="48"/>
      <c r="H74" s="48"/>
      <c r="I74" s="48"/>
      <c r="J74" s="48"/>
      <c r="K74" s="47"/>
      <c r="L74" s="164"/>
      <c r="M74" s="164"/>
    </row>
    <row r="75" spans="1:13" s="2" customFormat="1" x14ac:dyDescent="0.3">
      <c r="A75" s="162"/>
      <c r="B75" s="162"/>
      <c r="C75" s="49"/>
      <c r="D75" s="49"/>
      <c r="E75" s="50"/>
      <c r="F75" s="50"/>
      <c r="G75" s="51"/>
      <c r="H75" s="52"/>
      <c r="I75" s="50"/>
      <c r="J75" s="53"/>
      <c r="K75" s="54"/>
      <c r="L75" s="160"/>
      <c r="M75" s="161"/>
    </row>
    <row r="76" spans="1:13" s="2" customFormat="1" x14ac:dyDescent="0.3">
      <c r="A76" s="162"/>
      <c r="B76" s="162"/>
      <c r="C76" s="49"/>
      <c r="D76" s="49"/>
      <c r="E76" s="50"/>
      <c r="F76" s="50"/>
      <c r="G76" s="51"/>
      <c r="H76" s="52"/>
      <c r="I76" s="50"/>
      <c r="J76" s="53"/>
      <c r="K76" s="54"/>
      <c r="L76" s="160"/>
      <c r="M76" s="161"/>
    </row>
    <row r="77" spans="1:13" s="2" customFormat="1" x14ac:dyDescent="0.3">
      <c r="A77" s="162"/>
      <c r="B77" s="162"/>
      <c r="C77" s="49"/>
      <c r="D77" s="49"/>
      <c r="E77" s="50"/>
      <c r="F77" s="50"/>
      <c r="G77" s="51"/>
      <c r="H77" s="52"/>
      <c r="I77" s="50"/>
      <c r="J77" s="53"/>
      <c r="K77" s="54"/>
      <c r="L77" s="160"/>
      <c r="M77" s="161"/>
    </row>
    <row r="78" spans="1:13" s="2" customFormat="1" x14ac:dyDescent="0.3">
      <c r="A78" s="162"/>
      <c r="B78" s="162"/>
      <c r="C78" s="49"/>
      <c r="D78" s="49"/>
      <c r="E78" s="50"/>
      <c r="F78" s="50"/>
      <c r="G78" s="51"/>
      <c r="H78" s="52"/>
      <c r="I78" s="50"/>
      <c r="J78" s="53"/>
      <c r="K78" s="54"/>
      <c r="L78" s="160"/>
      <c r="M78" s="161"/>
    </row>
    <row r="79" spans="1:13" s="2" customFormat="1" x14ac:dyDescent="0.3">
      <c r="A79" s="162"/>
      <c r="B79" s="162"/>
      <c r="C79" s="49"/>
      <c r="D79" s="49"/>
      <c r="E79" s="50"/>
      <c r="F79" s="50"/>
      <c r="G79" s="51"/>
      <c r="H79" s="52"/>
      <c r="I79" s="50"/>
      <c r="J79" s="53"/>
      <c r="K79" s="54"/>
      <c r="L79" s="160"/>
      <c r="M79" s="161"/>
    </row>
    <row r="80" spans="1:13" s="2" customFormat="1" x14ac:dyDescent="0.3">
      <c r="A80" s="162"/>
      <c r="B80" s="163"/>
      <c r="C80" s="49"/>
      <c r="D80" s="49"/>
      <c r="E80" s="50"/>
      <c r="F80" s="50"/>
      <c r="G80" s="55"/>
      <c r="H80" s="52"/>
      <c r="I80" s="50"/>
      <c r="J80" s="53"/>
      <c r="K80" s="54"/>
      <c r="L80" s="160"/>
      <c r="M80" s="161"/>
    </row>
    <row r="81" spans="1:13" s="2" customFormat="1" x14ac:dyDescent="0.3">
      <c r="A81" s="162"/>
      <c r="B81" s="163"/>
      <c r="C81" s="49"/>
      <c r="D81" s="49"/>
      <c r="E81" s="50"/>
      <c r="F81" s="50"/>
      <c r="G81" s="55"/>
      <c r="H81" s="52"/>
      <c r="I81" s="56"/>
      <c r="J81" s="53"/>
      <c r="K81" s="54"/>
      <c r="L81" s="160"/>
      <c r="M81" s="161"/>
    </row>
    <row r="82" spans="1:13" s="2" customFormat="1" x14ac:dyDescent="0.3">
      <c r="A82" s="162"/>
      <c r="B82" s="163"/>
      <c r="C82" s="49"/>
      <c r="D82" s="49"/>
      <c r="E82" s="50"/>
      <c r="F82" s="50"/>
      <c r="G82" s="55"/>
      <c r="H82" s="52"/>
      <c r="I82" s="56"/>
      <c r="J82" s="53"/>
      <c r="K82" s="54"/>
      <c r="L82" s="160"/>
      <c r="M82" s="161"/>
    </row>
    <row r="83" spans="1:13" s="2" customFormat="1" x14ac:dyDescent="0.3">
      <c r="A83" s="183"/>
      <c r="B83" s="163"/>
      <c r="C83" s="57"/>
      <c r="D83" s="57"/>
      <c r="E83" s="58"/>
      <c r="F83" s="58"/>
      <c r="G83" s="55"/>
      <c r="H83" s="52"/>
      <c r="I83" s="56"/>
      <c r="J83" s="53"/>
      <c r="K83" s="59"/>
      <c r="L83" s="181"/>
      <c r="M83" s="182"/>
    </row>
    <row r="84" spans="1:13" s="2" customFormat="1" x14ac:dyDescent="0.3">
      <c r="A84" s="162"/>
      <c r="B84" s="163"/>
      <c r="C84" s="49"/>
      <c r="D84" s="49"/>
      <c r="E84" s="50"/>
      <c r="F84" s="50"/>
      <c r="G84" s="55"/>
      <c r="H84" s="52"/>
      <c r="I84" s="56"/>
      <c r="J84" s="53"/>
      <c r="K84" s="54"/>
      <c r="L84" s="160"/>
      <c r="M84" s="161"/>
    </row>
    <row r="85" spans="1:13" s="2" customFormat="1" x14ac:dyDescent="0.3">
      <c r="A85" s="162"/>
      <c r="B85" s="162"/>
      <c r="C85" s="49"/>
      <c r="D85" s="49"/>
      <c r="E85" s="50"/>
      <c r="F85" s="50"/>
      <c r="G85" s="55"/>
      <c r="H85" s="52"/>
      <c r="I85" s="56"/>
      <c r="J85" s="53"/>
      <c r="K85" s="54"/>
      <c r="L85" s="60"/>
      <c r="M85" s="61"/>
    </row>
    <row r="86" spans="1:13" s="2" customFormat="1" x14ac:dyDescent="0.3">
      <c r="A86" s="178"/>
      <c r="B86" s="178"/>
      <c r="C86" s="62"/>
      <c r="D86" s="63"/>
      <c r="E86" s="63"/>
      <c r="F86" s="63"/>
      <c r="G86" s="64"/>
      <c r="H86" s="64"/>
      <c r="I86" s="65"/>
      <c r="J86" s="66"/>
      <c r="K86" s="54"/>
      <c r="L86" s="179"/>
      <c r="M86" s="180"/>
    </row>
    <row r="87" spans="1:13" s="2" customFormat="1" x14ac:dyDescent="0.3">
      <c r="A87" s="4"/>
      <c r="B87" s="4"/>
      <c r="C87" s="4"/>
      <c r="D87" s="4"/>
      <c r="E87" s="4"/>
      <c r="F87" s="4"/>
    </row>
  </sheetData>
  <mergeCells count="124">
    <mergeCell ref="A86:B86"/>
    <mergeCell ref="L86:M86"/>
    <mergeCell ref="A85:B85"/>
    <mergeCell ref="A82:B82"/>
    <mergeCell ref="A83:B83"/>
    <mergeCell ref="A77:B77"/>
    <mergeCell ref="L75:M75"/>
    <mergeCell ref="A74:B74"/>
    <mergeCell ref="L76:M76"/>
    <mergeCell ref="A75:B75"/>
    <mergeCell ref="A79:B79"/>
    <mergeCell ref="L79:M79"/>
    <mergeCell ref="L78:M78"/>
    <mergeCell ref="A78:B78"/>
    <mergeCell ref="A76:B76"/>
    <mergeCell ref="L74:M74"/>
    <mergeCell ref="L83:M83"/>
    <mergeCell ref="A84:B84"/>
    <mergeCell ref="L84:M84"/>
    <mergeCell ref="L82:M82"/>
    <mergeCell ref="A80:B80"/>
    <mergeCell ref="L80:M80"/>
    <mergeCell ref="A81:B81"/>
    <mergeCell ref="A52:B52"/>
    <mergeCell ref="L53:M53"/>
    <mergeCell ref="A65:A66"/>
    <mergeCell ref="A53:B53"/>
    <mergeCell ref="A55:B55"/>
    <mergeCell ref="A54:B54"/>
    <mergeCell ref="L54:M54"/>
    <mergeCell ref="L55:M55"/>
    <mergeCell ref="B60:H60"/>
    <mergeCell ref="L52:M52"/>
    <mergeCell ref="L81:M81"/>
    <mergeCell ref="L77:M77"/>
    <mergeCell ref="I65:K65"/>
    <mergeCell ref="L65:M65"/>
    <mergeCell ref="L43:M43"/>
    <mergeCell ref="B59:H59"/>
    <mergeCell ref="D65:D66"/>
    <mergeCell ref="B65:B66"/>
    <mergeCell ref="A51:B51"/>
    <mergeCell ref="E65:G65"/>
    <mergeCell ref="G62:I62"/>
    <mergeCell ref="G61:I61"/>
    <mergeCell ref="C65:C66"/>
    <mergeCell ref="L46:M46"/>
    <mergeCell ref="L48:M48"/>
    <mergeCell ref="A47:B47"/>
    <mergeCell ref="A46:B46"/>
    <mergeCell ref="A48:B48"/>
    <mergeCell ref="L51:M51"/>
    <mergeCell ref="L42:M42"/>
    <mergeCell ref="A41:B41"/>
    <mergeCell ref="L37:M37"/>
    <mergeCell ref="L41:M41"/>
    <mergeCell ref="A36:B36"/>
    <mergeCell ref="A39:B39"/>
    <mergeCell ref="A42:B42"/>
    <mergeCell ref="A38:B38"/>
    <mergeCell ref="L50:M50"/>
    <mergeCell ref="A49:B49"/>
    <mergeCell ref="A50:B50"/>
    <mergeCell ref="A43:B43"/>
    <mergeCell ref="L44:M44"/>
    <mergeCell ref="L45:M45"/>
    <mergeCell ref="A45:B45"/>
    <mergeCell ref="A44:B44"/>
    <mergeCell ref="L39:M39"/>
    <mergeCell ref="L38:M38"/>
    <mergeCell ref="A33:B33"/>
    <mergeCell ref="L31:M31"/>
    <mergeCell ref="L32:M32"/>
    <mergeCell ref="L36:M36"/>
    <mergeCell ref="A35:B35"/>
    <mergeCell ref="L33:M33"/>
    <mergeCell ref="A40:B40"/>
    <mergeCell ref="A37:B37"/>
    <mergeCell ref="A34:B34"/>
    <mergeCell ref="A27:B27"/>
    <mergeCell ref="A28:B28"/>
    <mergeCell ref="A31:B31"/>
    <mergeCell ref="A32:B32"/>
    <mergeCell ref="A16:B16"/>
    <mergeCell ref="A19:B19"/>
    <mergeCell ref="A17:B17"/>
    <mergeCell ref="L34:M34"/>
    <mergeCell ref="A13:B13"/>
    <mergeCell ref="A14:B14"/>
    <mergeCell ref="A29:B29"/>
    <mergeCell ref="A30:B30"/>
    <mergeCell ref="L26:M26"/>
    <mergeCell ref="L24:M24"/>
    <mergeCell ref="L27:M27"/>
    <mergeCell ref="L28:M28"/>
    <mergeCell ref="L25:M25"/>
    <mergeCell ref="L30:M30"/>
    <mergeCell ref="A24:B24"/>
    <mergeCell ref="A26:B26"/>
    <mergeCell ref="A25:B25"/>
    <mergeCell ref="B1:H1"/>
    <mergeCell ref="B2:H2"/>
    <mergeCell ref="G3:I3"/>
    <mergeCell ref="G4:I4"/>
    <mergeCell ref="L23:M23"/>
    <mergeCell ref="L21:M21"/>
    <mergeCell ref="A20:B20"/>
    <mergeCell ref="I7:K7"/>
    <mergeCell ref="D7:D8"/>
    <mergeCell ref="E7:G7"/>
    <mergeCell ref="L7:M7"/>
    <mergeCell ref="A23:B23"/>
    <mergeCell ref="A10:B10"/>
    <mergeCell ref="A11:B11"/>
    <mergeCell ref="C7:C8"/>
    <mergeCell ref="A9:B9"/>
    <mergeCell ref="L22:M22"/>
    <mergeCell ref="L20:M20"/>
    <mergeCell ref="L19:M19"/>
    <mergeCell ref="A22:B22"/>
    <mergeCell ref="A15:B15"/>
    <mergeCell ref="A12:B12"/>
    <mergeCell ref="A7:B8"/>
    <mergeCell ref="A21:B21"/>
  </mergeCells>
  <phoneticPr fontId="15" type="noConversion"/>
  <pageMargins left="0.7" right="0.7" top="0.75" bottom="0.75" header="0.3" footer="0.3"/>
  <pageSetup paperSize="9" scale="88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selection activeCell="E48" sqref="E48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240" t="s">
        <v>3</v>
      </c>
      <c r="B7" s="241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242"/>
      <c r="B8" s="243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hidden="1" x14ac:dyDescent="0.3">
      <c r="A9" s="130"/>
      <c r="B9" s="131"/>
      <c r="C9" s="33"/>
      <c r="D9" s="76"/>
      <c r="E9" s="46"/>
      <c r="F9" s="46"/>
      <c r="G9" s="46"/>
      <c r="H9" s="46"/>
      <c r="I9" s="46"/>
      <c r="J9" s="46"/>
      <c r="K9" s="46"/>
      <c r="L9" s="46"/>
      <c r="M9" s="46"/>
    </row>
    <row r="10" spans="1:15" x14ac:dyDescent="0.3">
      <c r="A10" s="130" t="s">
        <v>127</v>
      </c>
      <c r="B10" s="131"/>
      <c r="C10" s="33">
        <v>60</v>
      </c>
      <c r="D10" s="76">
        <v>100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customHeight="1" x14ac:dyDescent="0.3">
      <c r="A11" s="130" t="s">
        <v>128</v>
      </c>
      <c r="B11" s="131"/>
      <c r="C11" s="33" t="s">
        <v>139</v>
      </c>
      <c r="D11" s="76" t="s">
        <v>147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s="81" customFormat="1" hidden="1" x14ac:dyDescent="0.3">
      <c r="A12" s="236"/>
      <c r="B12" s="237"/>
      <c r="C12" s="87"/>
      <c r="D12" s="88"/>
      <c r="E12" s="46"/>
      <c r="F12" s="46"/>
      <c r="G12" s="46"/>
      <c r="H12" s="46"/>
      <c r="I12" s="46"/>
      <c r="J12" s="46"/>
      <c r="K12" s="46"/>
      <c r="L12" s="46"/>
      <c r="M12" s="46"/>
    </row>
    <row r="13" spans="1:15" s="81" customFormat="1" hidden="1" x14ac:dyDescent="0.3">
      <c r="A13" s="236"/>
      <c r="B13" s="237"/>
      <c r="C13" s="107"/>
      <c r="D13" s="108"/>
      <c r="E13" s="46"/>
      <c r="F13" s="46"/>
      <c r="G13" s="46"/>
      <c r="H13" s="46"/>
      <c r="I13" s="46"/>
      <c r="J13" s="46"/>
      <c r="K13" s="46"/>
      <c r="L13" s="46"/>
      <c r="M13" s="46"/>
    </row>
    <row r="14" spans="1:15" s="81" customFormat="1" x14ac:dyDescent="0.3">
      <c r="A14" s="236" t="s">
        <v>87</v>
      </c>
      <c r="B14" s="237"/>
      <c r="C14" s="107">
        <v>80</v>
      </c>
      <c r="D14" s="108">
        <v>100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s="81" customFormat="1" x14ac:dyDescent="0.3">
      <c r="A15" s="236" t="s">
        <v>149</v>
      </c>
      <c r="B15" s="237"/>
      <c r="C15" s="107" t="s">
        <v>89</v>
      </c>
      <c r="D15" s="108" t="s">
        <v>90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s="81" customFormat="1" x14ac:dyDescent="0.3">
      <c r="A16" s="236" t="s">
        <v>91</v>
      </c>
      <c r="B16" s="237"/>
      <c r="C16" s="107">
        <v>40</v>
      </c>
      <c r="D16" s="108">
        <v>50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">
      <c r="A17" s="130" t="s">
        <v>138</v>
      </c>
      <c r="B17" s="131"/>
      <c r="C17" s="33">
        <v>40</v>
      </c>
      <c r="D17" s="76">
        <v>40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3">
      <c r="A18" s="150" t="s">
        <v>98</v>
      </c>
      <c r="B18" s="151"/>
      <c r="C18" s="33">
        <v>40</v>
      </c>
      <c r="D18" s="123">
        <v>40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 customHeight="1" x14ac:dyDescent="0.3">
      <c r="A19" s="130" t="s">
        <v>148</v>
      </c>
      <c r="B19" s="131"/>
      <c r="C19" s="33">
        <v>200</v>
      </c>
      <c r="D19" s="76">
        <v>200</v>
      </c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57.6" x14ac:dyDescent="0.3">
      <c r="A21" s="154" t="s">
        <v>9</v>
      </c>
      <c r="B21" s="155"/>
      <c r="C21" s="9" t="s">
        <v>23</v>
      </c>
      <c r="D21" s="9" t="s">
        <v>17</v>
      </c>
      <c r="E21" s="9" t="s">
        <v>7</v>
      </c>
      <c r="F21" s="9" t="s">
        <v>5</v>
      </c>
      <c r="G21" s="14" t="s">
        <v>18</v>
      </c>
      <c r="H21" s="14" t="s">
        <v>19</v>
      </c>
      <c r="I21" s="14" t="s">
        <v>7</v>
      </c>
      <c r="J21" s="14" t="s">
        <v>5</v>
      </c>
      <c r="K21" s="21" t="s">
        <v>6</v>
      </c>
      <c r="L21" s="152" t="s">
        <v>8</v>
      </c>
      <c r="M21" s="153"/>
    </row>
    <row r="22" spans="1:13" hidden="1" x14ac:dyDescent="0.3">
      <c r="A22" s="133"/>
      <c r="B22" s="134"/>
      <c r="C22" s="10"/>
      <c r="D22" s="10">
        <f>C22*L6</f>
        <v>0</v>
      </c>
      <c r="E22" s="11"/>
      <c r="F22" s="11">
        <f>D22*E22</f>
        <v>0</v>
      </c>
      <c r="G22" s="35"/>
      <c r="H22" s="34">
        <f>G22*M6</f>
        <v>0</v>
      </c>
      <c r="I22" s="32"/>
      <c r="J22" s="16">
        <f>H22*I22</f>
        <v>0</v>
      </c>
      <c r="K22" s="22">
        <f>D22+H22</f>
        <v>0</v>
      </c>
      <c r="L22" s="148">
        <f>F22+J22</f>
        <v>0</v>
      </c>
      <c r="M22" s="149"/>
    </row>
    <row r="23" spans="1:13" hidden="1" x14ac:dyDescent="0.3">
      <c r="A23" s="133"/>
      <c r="B23" s="134"/>
      <c r="C23" s="10"/>
      <c r="D23" s="10">
        <f>C23*L6</f>
        <v>0</v>
      </c>
      <c r="E23" s="11"/>
      <c r="F23" s="11">
        <f t="shared" ref="F23:F29" si="0">D23*E23</f>
        <v>0</v>
      </c>
      <c r="G23" s="35"/>
      <c r="H23" s="34">
        <f>G23*M6</f>
        <v>0</v>
      </c>
      <c r="I23" s="32"/>
      <c r="J23" s="16">
        <f t="shared" ref="J23:J29" si="1">H23*I23</f>
        <v>0</v>
      </c>
      <c r="K23" s="22">
        <f t="shared" ref="K23:K29" si="2">D23+H23</f>
        <v>0</v>
      </c>
      <c r="L23" s="148">
        <f t="shared" ref="L23:L29" si="3">F23+J23</f>
        <v>0</v>
      </c>
      <c r="M23" s="149"/>
    </row>
    <row r="24" spans="1:13" hidden="1" x14ac:dyDescent="0.3">
      <c r="A24" s="133"/>
      <c r="B24" s="134"/>
      <c r="C24" s="10"/>
      <c r="D24" s="10">
        <f>C24*L6</f>
        <v>0</v>
      </c>
      <c r="E24" s="11"/>
      <c r="F24" s="11">
        <f t="shared" si="0"/>
        <v>0</v>
      </c>
      <c r="G24" s="35"/>
      <c r="H24" s="34">
        <f>G24*M6</f>
        <v>0</v>
      </c>
      <c r="I24" s="32"/>
      <c r="J24" s="16">
        <f t="shared" si="1"/>
        <v>0</v>
      </c>
      <c r="K24" s="22">
        <f t="shared" si="2"/>
        <v>0</v>
      </c>
      <c r="L24" s="148">
        <f t="shared" si="3"/>
        <v>0</v>
      </c>
      <c r="M24" s="149"/>
    </row>
    <row r="25" spans="1:13" x14ac:dyDescent="0.3">
      <c r="A25" s="238"/>
      <c r="B25" s="239"/>
      <c r="C25" s="10"/>
      <c r="D25" s="10"/>
      <c r="E25" s="11"/>
      <c r="F25" s="11"/>
      <c r="G25" s="35"/>
      <c r="H25" s="34"/>
      <c r="I25" s="32"/>
      <c r="J25" s="16"/>
      <c r="K25" s="22"/>
      <c r="L25" s="23"/>
      <c r="M25" s="36"/>
    </row>
    <row r="26" spans="1:13" x14ac:dyDescent="0.3">
      <c r="A26" s="133" t="s">
        <v>31</v>
      </c>
      <c r="B26" s="134"/>
      <c r="C26" s="10">
        <v>4.2999999999999997E-2</v>
      </c>
      <c r="D26" s="10">
        <f>C26*L6</f>
        <v>4.2999999999999997E-2</v>
      </c>
      <c r="E26" s="11">
        <v>25</v>
      </c>
      <c r="F26" s="11">
        <f t="shared" si="0"/>
        <v>1.075</v>
      </c>
      <c r="G26" s="35">
        <v>7.1999999999999995E-2</v>
      </c>
      <c r="H26" s="34">
        <f>G26*M6</f>
        <v>7.1999999999999995E-2</v>
      </c>
      <c r="I26" s="32">
        <v>25</v>
      </c>
      <c r="J26" s="16">
        <f t="shared" si="1"/>
        <v>1.7999999999999998</v>
      </c>
      <c r="K26" s="22">
        <f t="shared" si="2"/>
        <v>0.11499999999999999</v>
      </c>
      <c r="L26" s="148">
        <f t="shared" si="3"/>
        <v>2.875</v>
      </c>
      <c r="M26" s="149"/>
    </row>
    <row r="27" spans="1:13" x14ac:dyDescent="0.3">
      <c r="A27" s="133" t="s">
        <v>129</v>
      </c>
      <c r="B27" s="134"/>
      <c r="C27" s="10">
        <v>1.7999999999999999E-2</v>
      </c>
      <c r="D27" s="10">
        <f>C27*L6</f>
        <v>1.7999999999999999E-2</v>
      </c>
      <c r="E27" s="11">
        <v>120</v>
      </c>
      <c r="F27" s="11">
        <f t="shared" si="0"/>
        <v>2.1599999999999997</v>
      </c>
      <c r="G27" s="35">
        <v>0.03</v>
      </c>
      <c r="H27" s="34">
        <f>G27*M6</f>
        <v>0.03</v>
      </c>
      <c r="I27" s="32">
        <v>120</v>
      </c>
      <c r="J27" s="16">
        <f t="shared" si="1"/>
        <v>3.5999999999999996</v>
      </c>
      <c r="K27" s="22">
        <f t="shared" si="2"/>
        <v>4.8000000000000001E-2</v>
      </c>
      <c r="L27" s="148">
        <f t="shared" si="3"/>
        <v>5.76</v>
      </c>
      <c r="M27" s="149"/>
    </row>
    <row r="28" spans="1:13" x14ac:dyDescent="0.3">
      <c r="A28" s="146" t="s">
        <v>64</v>
      </c>
      <c r="B28" s="210"/>
      <c r="C28" s="10">
        <v>7.0000000000000001E-3</v>
      </c>
      <c r="D28" s="10">
        <f>(C28*L6)/0.055</f>
        <v>0.12727272727272729</v>
      </c>
      <c r="E28" s="11">
        <v>7</v>
      </c>
      <c r="F28" s="11">
        <f t="shared" si="0"/>
        <v>0.89090909090909098</v>
      </c>
      <c r="G28" s="35">
        <v>1.0999999999999999E-2</v>
      </c>
      <c r="H28" s="34">
        <f>(G28*M6)/0.055</f>
        <v>0.19999999999999998</v>
      </c>
      <c r="I28" s="32">
        <v>7</v>
      </c>
      <c r="J28" s="16">
        <f t="shared" si="1"/>
        <v>1.4</v>
      </c>
      <c r="K28" s="22">
        <f t="shared" si="2"/>
        <v>0.32727272727272727</v>
      </c>
      <c r="L28" s="148">
        <f t="shared" si="3"/>
        <v>2.290909090909091</v>
      </c>
      <c r="M28" s="232"/>
    </row>
    <row r="29" spans="1:13" x14ac:dyDescent="0.3">
      <c r="A29" s="133" t="s">
        <v>41</v>
      </c>
      <c r="B29" s="134"/>
      <c r="C29" s="10">
        <v>6.0000000000000001E-3</v>
      </c>
      <c r="D29" s="10">
        <f>C29*L6</f>
        <v>6.0000000000000001E-3</v>
      </c>
      <c r="E29" s="11">
        <v>25</v>
      </c>
      <c r="F29" s="11">
        <f t="shared" si="0"/>
        <v>0.15</v>
      </c>
      <c r="G29" s="35">
        <v>0.01</v>
      </c>
      <c r="H29" s="34">
        <f>G29*M6</f>
        <v>0.01</v>
      </c>
      <c r="I29" s="32">
        <v>25</v>
      </c>
      <c r="J29" s="16">
        <f t="shared" si="1"/>
        <v>0.25</v>
      </c>
      <c r="K29" s="22">
        <f t="shared" si="2"/>
        <v>1.6E-2</v>
      </c>
      <c r="L29" s="148">
        <f t="shared" si="3"/>
        <v>0.4</v>
      </c>
      <c r="M29" s="149"/>
    </row>
    <row r="30" spans="1:13" x14ac:dyDescent="0.3">
      <c r="A30" s="133" t="s">
        <v>45</v>
      </c>
      <c r="B30" s="134"/>
      <c r="C30" s="10">
        <v>6.0000000000000001E-3</v>
      </c>
      <c r="D30" s="10">
        <f>C30*L6</f>
        <v>6.0000000000000001E-3</v>
      </c>
      <c r="E30" s="11">
        <v>81</v>
      </c>
      <c r="F30" s="11">
        <f>D30*E30</f>
        <v>0.48599999999999999</v>
      </c>
      <c r="G30" s="35">
        <v>0.01</v>
      </c>
      <c r="H30" s="34">
        <f>G30*M6</f>
        <v>0.01</v>
      </c>
      <c r="I30" s="32">
        <v>81</v>
      </c>
      <c r="J30" s="16">
        <f>H30*I30</f>
        <v>0.81</v>
      </c>
      <c r="K30" s="22">
        <f>D30+H30</f>
        <v>1.6E-2</v>
      </c>
      <c r="L30" s="148">
        <f>F30+J30</f>
        <v>1.296</v>
      </c>
      <c r="M30" s="149"/>
    </row>
    <row r="31" spans="1:13" x14ac:dyDescent="0.3">
      <c r="A31" s="133" t="s">
        <v>63</v>
      </c>
      <c r="B31" s="134"/>
      <c r="C31" s="10">
        <v>1E-3</v>
      </c>
      <c r="D31" s="10">
        <f>C31*L6</f>
        <v>1E-3</v>
      </c>
      <c r="E31" s="11">
        <v>14</v>
      </c>
      <c r="F31" s="11">
        <f>D31*E31</f>
        <v>1.4E-2</v>
      </c>
      <c r="G31" s="35">
        <v>0.01</v>
      </c>
      <c r="H31" s="34">
        <f>G31*M6</f>
        <v>0.01</v>
      </c>
      <c r="I31" s="32">
        <v>14</v>
      </c>
      <c r="J31" s="16">
        <f>H31*I31</f>
        <v>0.14000000000000001</v>
      </c>
      <c r="K31" s="22">
        <f>D31+H31</f>
        <v>1.0999999999999999E-2</v>
      </c>
      <c r="L31" s="148">
        <f>F31+J31</f>
        <v>0.15400000000000003</v>
      </c>
      <c r="M31" s="149"/>
    </row>
    <row r="32" spans="1:13" x14ac:dyDescent="0.3">
      <c r="A32" s="234"/>
      <c r="B32" s="235"/>
      <c r="C32" s="10"/>
      <c r="D32" s="10"/>
      <c r="E32" s="11"/>
      <c r="F32" s="11"/>
      <c r="G32" s="35"/>
      <c r="H32" s="34"/>
      <c r="I32" s="32"/>
      <c r="J32" s="16"/>
      <c r="K32" s="22"/>
      <c r="L32" s="148"/>
      <c r="M32" s="149"/>
    </row>
    <row r="33" spans="1:13" x14ac:dyDescent="0.3">
      <c r="A33" s="234" t="s">
        <v>93</v>
      </c>
      <c r="B33" s="235"/>
      <c r="C33" s="10">
        <v>5.3999999999999999E-2</v>
      </c>
      <c r="D33" s="10">
        <f>C33*L6</f>
        <v>5.3999999999999999E-2</v>
      </c>
      <c r="E33" s="11">
        <v>403</v>
      </c>
      <c r="F33" s="11">
        <f t="shared" ref="F33:F44" si="4">D33*E33</f>
        <v>21.762</v>
      </c>
      <c r="G33" s="35">
        <v>6.5000000000000002E-2</v>
      </c>
      <c r="H33" s="34">
        <f>G33*M6</f>
        <v>6.5000000000000002E-2</v>
      </c>
      <c r="I33" s="32">
        <v>403</v>
      </c>
      <c r="J33" s="16">
        <f>H33*I33</f>
        <v>26.195</v>
      </c>
      <c r="K33" s="22">
        <f t="shared" ref="K33:K44" si="5">D33+H33</f>
        <v>0.11899999999999999</v>
      </c>
      <c r="L33" s="148">
        <f t="shared" ref="L33:L44" si="6">F33+J33</f>
        <v>47.957000000000001</v>
      </c>
      <c r="M33" s="149"/>
    </row>
    <row r="34" spans="1:13" x14ac:dyDescent="0.3">
      <c r="A34" s="234" t="s">
        <v>71</v>
      </c>
      <c r="B34" s="235"/>
      <c r="C34" s="10">
        <v>1.7999999999999999E-2</v>
      </c>
      <c r="D34" s="10">
        <f>C34*L6</f>
        <v>1.7999999999999999E-2</v>
      </c>
      <c r="E34" s="11">
        <v>15</v>
      </c>
      <c r="F34" s="11">
        <f t="shared" si="4"/>
        <v>0.26999999999999996</v>
      </c>
      <c r="G34" s="35">
        <v>2.4E-2</v>
      </c>
      <c r="H34" s="34">
        <f>G34*M6</f>
        <v>2.4E-2</v>
      </c>
      <c r="I34" s="32">
        <v>15</v>
      </c>
      <c r="J34" s="16">
        <f>H34*I34</f>
        <v>0.36</v>
      </c>
      <c r="K34" s="22">
        <f t="shared" si="5"/>
        <v>4.1999999999999996E-2</v>
      </c>
      <c r="L34" s="148">
        <f t="shared" si="6"/>
        <v>0.62999999999999989</v>
      </c>
      <c r="M34" s="149"/>
    </row>
    <row r="35" spans="1:13" x14ac:dyDescent="0.3">
      <c r="A35" s="234" t="s">
        <v>112</v>
      </c>
      <c r="B35" s="235"/>
      <c r="C35" s="10">
        <v>3.5999999999999997E-2</v>
      </c>
      <c r="D35" s="10">
        <f>C35*L6</f>
        <v>3.5999999999999997E-2</v>
      </c>
      <c r="E35" s="11">
        <v>25</v>
      </c>
      <c r="F35" s="11">
        <f t="shared" si="4"/>
        <v>0.89999999999999991</v>
      </c>
      <c r="G35" s="35">
        <v>4.8000000000000001E-2</v>
      </c>
      <c r="H35" s="34">
        <f>G35*M6</f>
        <v>4.8000000000000001E-2</v>
      </c>
      <c r="I35" s="32">
        <v>25</v>
      </c>
      <c r="J35" s="16">
        <f>H35*I35</f>
        <v>1.2</v>
      </c>
      <c r="K35" s="22">
        <f t="shared" si="5"/>
        <v>8.3999999999999991E-2</v>
      </c>
      <c r="L35" s="148">
        <f t="shared" si="6"/>
        <v>2.0999999999999996</v>
      </c>
      <c r="M35" s="149"/>
    </row>
    <row r="36" spans="1:13" x14ac:dyDescent="0.3">
      <c r="A36" s="234" t="s">
        <v>31</v>
      </c>
      <c r="B36" s="235"/>
      <c r="C36" s="10">
        <v>1.9E-2</v>
      </c>
      <c r="D36" s="10">
        <f>C36*L6</f>
        <v>1.9E-2</v>
      </c>
      <c r="E36" s="11">
        <v>25</v>
      </c>
      <c r="F36" s="11">
        <f t="shared" si="4"/>
        <v>0.47499999999999998</v>
      </c>
      <c r="G36" s="35">
        <v>2.5999999999999999E-2</v>
      </c>
      <c r="H36" s="34">
        <f>G36*M6</f>
        <v>2.5999999999999999E-2</v>
      </c>
      <c r="I36" s="32">
        <v>25</v>
      </c>
      <c r="J36" s="16">
        <f>H36*I36</f>
        <v>0.65</v>
      </c>
      <c r="K36" s="22">
        <f t="shared" si="5"/>
        <v>4.4999999999999998E-2</v>
      </c>
      <c r="L36" s="148">
        <f t="shared" si="6"/>
        <v>1.125</v>
      </c>
      <c r="M36" s="149"/>
    </row>
    <row r="37" spans="1:13" x14ac:dyDescent="0.3">
      <c r="A37" s="234" t="s">
        <v>41</v>
      </c>
      <c r="B37" s="235"/>
      <c r="C37" s="10">
        <v>8.6E-3</v>
      </c>
      <c r="D37" s="10">
        <f>C37*L6</f>
        <v>8.6E-3</v>
      </c>
      <c r="E37" s="11">
        <v>25</v>
      </c>
      <c r="F37" s="11">
        <f t="shared" si="4"/>
        <v>0.215</v>
      </c>
      <c r="G37" s="35">
        <v>1.12E-2</v>
      </c>
      <c r="H37" s="34">
        <f>G37*M6</f>
        <v>1.12E-2</v>
      </c>
      <c r="I37" s="32">
        <v>25</v>
      </c>
      <c r="J37" s="16">
        <f>H37*I37</f>
        <v>0.27999999999999997</v>
      </c>
      <c r="K37" s="22">
        <f t="shared" si="5"/>
        <v>1.9799999999999998E-2</v>
      </c>
      <c r="L37" s="148">
        <f t="shared" si="6"/>
        <v>0.495</v>
      </c>
      <c r="M37" s="149"/>
    </row>
    <row r="38" spans="1:13" x14ac:dyDescent="0.3">
      <c r="A38" s="133" t="s">
        <v>40</v>
      </c>
      <c r="B38" s="134"/>
      <c r="C38" s="10">
        <v>8.9999999999999993E-3</v>
      </c>
      <c r="D38" s="10">
        <f>C38*L6</f>
        <v>8.9999999999999993E-3</v>
      </c>
      <c r="E38" s="11">
        <v>40</v>
      </c>
      <c r="F38" s="11">
        <f t="shared" si="4"/>
        <v>0.36</v>
      </c>
      <c r="G38" s="35">
        <v>1.2E-2</v>
      </c>
      <c r="H38" s="34">
        <f>G38*M6</f>
        <v>1.2E-2</v>
      </c>
      <c r="I38" s="32">
        <v>40</v>
      </c>
      <c r="J38" s="16">
        <f t="shared" ref="J38:J44" si="7">H38*I38</f>
        <v>0.48</v>
      </c>
      <c r="K38" s="22">
        <f t="shared" si="5"/>
        <v>2.0999999999999998E-2</v>
      </c>
      <c r="L38" s="148">
        <f t="shared" si="6"/>
        <v>0.84</v>
      </c>
      <c r="M38" s="149"/>
    </row>
    <row r="39" spans="1:13" x14ac:dyDescent="0.3">
      <c r="A39" s="133" t="s">
        <v>68</v>
      </c>
      <c r="B39" s="134"/>
      <c r="C39" s="10">
        <v>2.2000000000000001E-3</v>
      </c>
      <c r="D39" s="72">
        <f>C39*L6</f>
        <v>2.2000000000000001E-3</v>
      </c>
      <c r="E39" s="11">
        <v>172</v>
      </c>
      <c r="F39" s="11">
        <f t="shared" si="4"/>
        <v>0.37840000000000001</v>
      </c>
      <c r="G39" s="35">
        <v>2.8999999999999998E-3</v>
      </c>
      <c r="H39" s="34">
        <f>G39*M6</f>
        <v>2.8999999999999998E-3</v>
      </c>
      <c r="I39" s="32">
        <v>172</v>
      </c>
      <c r="J39" s="16">
        <f t="shared" si="7"/>
        <v>0.49879999999999997</v>
      </c>
      <c r="K39" s="22">
        <f t="shared" si="5"/>
        <v>5.1000000000000004E-3</v>
      </c>
      <c r="L39" s="148">
        <f t="shared" si="6"/>
        <v>0.87719999999999998</v>
      </c>
      <c r="M39" s="149"/>
    </row>
    <row r="40" spans="1:13" x14ac:dyDescent="0.3">
      <c r="A40" s="133" t="s">
        <v>22</v>
      </c>
      <c r="B40" s="134"/>
      <c r="C40" s="72">
        <v>3.5999999999999999E-3</v>
      </c>
      <c r="D40" s="10">
        <f>C40*L6</f>
        <v>3.5999999999999999E-3</v>
      </c>
      <c r="E40" s="11">
        <v>540</v>
      </c>
      <c r="F40" s="11">
        <f t="shared" si="4"/>
        <v>1.944</v>
      </c>
      <c r="G40" s="86">
        <v>4.7999999999999996E-3</v>
      </c>
      <c r="H40" s="34">
        <f>G40*M6</f>
        <v>4.7999999999999996E-3</v>
      </c>
      <c r="I40" s="32">
        <v>540</v>
      </c>
      <c r="J40" s="16">
        <f t="shared" si="7"/>
        <v>2.5919999999999996</v>
      </c>
      <c r="K40" s="22">
        <f t="shared" si="5"/>
        <v>8.3999999999999995E-3</v>
      </c>
      <c r="L40" s="148">
        <f t="shared" si="6"/>
        <v>4.5359999999999996</v>
      </c>
      <c r="M40" s="149"/>
    </row>
    <row r="41" spans="1:13" x14ac:dyDescent="0.3">
      <c r="A41" s="133" t="s">
        <v>34</v>
      </c>
      <c r="B41" s="134"/>
      <c r="C41" s="10">
        <v>2.2000000000000001E-3</v>
      </c>
      <c r="D41" s="10">
        <f>C41*L6</f>
        <v>2.2000000000000001E-3</v>
      </c>
      <c r="E41" s="11">
        <v>48</v>
      </c>
      <c r="F41" s="11">
        <f t="shared" si="4"/>
        <v>0.1056</v>
      </c>
      <c r="G41" s="24">
        <v>2.8999999999999998E-3</v>
      </c>
      <c r="H41" s="34">
        <f>G41*M6</f>
        <v>2.8999999999999998E-3</v>
      </c>
      <c r="I41" s="32">
        <v>48</v>
      </c>
      <c r="J41" s="16">
        <f t="shared" si="7"/>
        <v>0.13919999999999999</v>
      </c>
      <c r="K41" s="22">
        <f t="shared" si="5"/>
        <v>5.1000000000000004E-3</v>
      </c>
      <c r="L41" s="148">
        <f t="shared" si="6"/>
        <v>0.24479999999999999</v>
      </c>
      <c r="M41" s="149"/>
    </row>
    <row r="42" spans="1:13" x14ac:dyDescent="0.3">
      <c r="A42" s="133" t="s">
        <v>83</v>
      </c>
      <c r="B42" s="134"/>
      <c r="C42" s="10">
        <v>1E-4</v>
      </c>
      <c r="D42" s="10">
        <f>C42*L6</f>
        <v>1E-4</v>
      </c>
      <c r="E42" s="11">
        <v>330</v>
      </c>
      <c r="F42" s="11">
        <f t="shared" si="4"/>
        <v>3.3000000000000002E-2</v>
      </c>
      <c r="G42" s="24">
        <v>1E-4</v>
      </c>
      <c r="H42" s="34">
        <f>G42*M6</f>
        <v>1E-4</v>
      </c>
      <c r="I42" s="32">
        <v>330</v>
      </c>
      <c r="J42" s="16">
        <f t="shared" si="7"/>
        <v>3.3000000000000002E-2</v>
      </c>
      <c r="K42" s="22">
        <f t="shared" si="5"/>
        <v>2.0000000000000001E-4</v>
      </c>
      <c r="L42" s="148">
        <f t="shared" si="6"/>
        <v>6.6000000000000003E-2</v>
      </c>
      <c r="M42" s="149"/>
    </row>
    <row r="43" spans="1:13" x14ac:dyDescent="0.3">
      <c r="A43" s="133" t="s">
        <v>27</v>
      </c>
      <c r="B43" s="134"/>
      <c r="C43" s="10">
        <v>5.0000000000000001E-3</v>
      </c>
      <c r="D43" s="10">
        <f>C43*L6</f>
        <v>5.0000000000000001E-3</v>
      </c>
      <c r="E43" s="11">
        <v>248.4</v>
      </c>
      <c r="F43" s="11">
        <f t="shared" si="4"/>
        <v>1.242</v>
      </c>
      <c r="G43" s="24">
        <v>0.01</v>
      </c>
      <c r="H43" s="34">
        <f>G43*M6</f>
        <v>0.01</v>
      </c>
      <c r="I43" s="32">
        <v>248.4</v>
      </c>
      <c r="J43" s="16">
        <f t="shared" si="7"/>
        <v>2.484</v>
      </c>
      <c r="K43" s="22">
        <f t="shared" si="5"/>
        <v>1.4999999999999999E-2</v>
      </c>
      <c r="L43" s="148">
        <f t="shared" si="6"/>
        <v>3.726</v>
      </c>
      <c r="M43" s="149"/>
    </row>
    <row r="44" spans="1:13" x14ac:dyDescent="0.3">
      <c r="A44" s="133" t="s">
        <v>63</v>
      </c>
      <c r="B44" s="134"/>
      <c r="C44" s="10">
        <v>1.5E-3</v>
      </c>
      <c r="D44" s="10">
        <f>C44*L6</f>
        <v>1.5E-3</v>
      </c>
      <c r="E44" s="11">
        <v>14</v>
      </c>
      <c r="F44" s="11">
        <f t="shared" si="4"/>
        <v>2.1000000000000001E-2</v>
      </c>
      <c r="G44" s="24">
        <v>2E-3</v>
      </c>
      <c r="H44" s="34">
        <f>G44*M6</f>
        <v>2E-3</v>
      </c>
      <c r="I44" s="32">
        <v>14</v>
      </c>
      <c r="J44" s="16">
        <f t="shared" si="7"/>
        <v>2.8000000000000001E-2</v>
      </c>
      <c r="K44" s="22">
        <f t="shared" si="5"/>
        <v>3.5000000000000001E-3</v>
      </c>
      <c r="L44" s="148">
        <f t="shared" si="6"/>
        <v>4.9000000000000002E-2</v>
      </c>
      <c r="M44" s="149"/>
    </row>
    <row r="45" spans="1:13" x14ac:dyDescent="0.3">
      <c r="A45" s="133"/>
      <c r="B45" s="134"/>
      <c r="C45" s="10"/>
      <c r="D45" s="10"/>
      <c r="E45" s="11"/>
      <c r="F45" s="11"/>
      <c r="G45" s="24"/>
      <c r="H45" s="34"/>
      <c r="I45" s="32"/>
      <c r="J45" s="16"/>
      <c r="K45" s="22"/>
      <c r="L45" s="23"/>
      <c r="M45" s="36"/>
    </row>
    <row r="46" spans="1:13" x14ac:dyDescent="0.3">
      <c r="A46" s="133"/>
      <c r="B46" s="134"/>
      <c r="C46" s="10"/>
      <c r="D46" s="10"/>
      <c r="E46" s="11"/>
      <c r="F46" s="11"/>
      <c r="G46" s="15"/>
      <c r="H46" s="15"/>
      <c r="I46" s="17"/>
      <c r="J46" s="16"/>
      <c r="K46" s="22"/>
      <c r="L46" s="148"/>
      <c r="M46" s="149"/>
    </row>
    <row r="47" spans="1:13" x14ac:dyDescent="0.3">
      <c r="A47" s="133" t="s">
        <v>88</v>
      </c>
      <c r="B47" s="134"/>
      <c r="C47" s="10">
        <v>0.11</v>
      </c>
      <c r="D47" s="10">
        <f>C47*L6</f>
        <v>0.11</v>
      </c>
      <c r="E47" s="11">
        <v>118</v>
      </c>
      <c r="F47" s="11">
        <f t="shared" ref="F47:F53" si="8">D47*E47</f>
        <v>12.98</v>
      </c>
      <c r="G47" s="24">
        <v>0.13700000000000001</v>
      </c>
      <c r="H47" s="34">
        <f>G47*M6</f>
        <v>0.13700000000000001</v>
      </c>
      <c r="I47" s="32">
        <v>118</v>
      </c>
      <c r="J47" s="16">
        <f t="shared" ref="J47:J53" si="9">H47*I47</f>
        <v>16.166</v>
      </c>
      <c r="K47" s="22">
        <f t="shared" ref="K47:K53" si="10">D47+H47</f>
        <v>0.247</v>
      </c>
      <c r="L47" s="148">
        <f t="shared" ref="L47:L53" si="11">F47+J47</f>
        <v>29.146000000000001</v>
      </c>
      <c r="M47" s="149"/>
    </row>
    <row r="48" spans="1:13" x14ac:dyDescent="0.3">
      <c r="A48" s="133" t="s">
        <v>137</v>
      </c>
      <c r="B48" s="134"/>
      <c r="C48" s="10">
        <v>0.08</v>
      </c>
      <c r="D48" s="10">
        <f>C48*L6</f>
        <v>0.08</v>
      </c>
      <c r="E48" s="11">
        <v>226</v>
      </c>
      <c r="F48" s="11">
        <f t="shared" si="8"/>
        <v>18.080000000000002</v>
      </c>
      <c r="G48" s="24">
        <v>9.9000000000000005E-2</v>
      </c>
      <c r="H48" s="34">
        <f>G48*M6</f>
        <v>9.9000000000000005E-2</v>
      </c>
      <c r="I48" s="32">
        <v>226</v>
      </c>
      <c r="J48" s="16">
        <f t="shared" si="9"/>
        <v>22.374000000000002</v>
      </c>
      <c r="K48" s="22">
        <f t="shared" si="10"/>
        <v>0.17899999999999999</v>
      </c>
      <c r="L48" s="148">
        <f>F48+J48</f>
        <v>40.454000000000008</v>
      </c>
      <c r="M48" s="149"/>
    </row>
    <row r="49" spans="1:13" x14ac:dyDescent="0.3">
      <c r="A49" s="133" t="s">
        <v>85</v>
      </c>
      <c r="B49" s="134"/>
      <c r="C49" s="10">
        <v>1.4E-2</v>
      </c>
      <c r="D49" s="10">
        <f>C49*L6</f>
        <v>1.4E-2</v>
      </c>
      <c r="E49" s="11">
        <v>49.3</v>
      </c>
      <c r="F49" s="11">
        <f t="shared" si="8"/>
        <v>0.69019999999999992</v>
      </c>
      <c r="G49" s="24">
        <v>1.7999999999999999E-2</v>
      </c>
      <c r="H49" s="34">
        <f>G49*M6</f>
        <v>1.7999999999999999E-2</v>
      </c>
      <c r="I49" s="32">
        <v>49.3</v>
      </c>
      <c r="J49" s="16">
        <f t="shared" si="9"/>
        <v>0.88739999999999986</v>
      </c>
      <c r="K49" s="22">
        <f t="shared" si="10"/>
        <v>3.2000000000000001E-2</v>
      </c>
      <c r="L49" s="148">
        <f t="shared" si="11"/>
        <v>1.5775999999999999</v>
      </c>
      <c r="M49" s="149"/>
    </row>
    <row r="50" spans="1:13" x14ac:dyDescent="0.3">
      <c r="A50" s="133" t="s">
        <v>32</v>
      </c>
      <c r="B50" s="134"/>
      <c r="C50" s="10">
        <v>2.1000000000000001E-2</v>
      </c>
      <c r="D50" s="10">
        <f>C50*L6</f>
        <v>2.1000000000000001E-2</v>
      </c>
      <c r="E50" s="11">
        <v>56</v>
      </c>
      <c r="F50" s="11">
        <f t="shared" si="8"/>
        <v>1.1760000000000002</v>
      </c>
      <c r="G50" s="24">
        <v>2.5999999999999999E-2</v>
      </c>
      <c r="H50" s="34">
        <f>G50*M6</f>
        <v>2.5999999999999999E-2</v>
      </c>
      <c r="I50" s="32">
        <v>56</v>
      </c>
      <c r="J50" s="16">
        <f t="shared" si="9"/>
        <v>1.456</v>
      </c>
      <c r="K50" s="22">
        <f t="shared" si="10"/>
        <v>4.7E-2</v>
      </c>
      <c r="L50" s="148">
        <f t="shared" si="11"/>
        <v>2.6320000000000001</v>
      </c>
      <c r="M50" s="149"/>
    </row>
    <row r="51" spans="1:13" x14ac:dyDescent="0.3">
      <c r="A51" s="133" t="s">
        <v>69</v>
      </c>
      <c r="B51" s="134"/>
      <c r="C51" s="10">
        <v>8.0000000000000002E-3</v>
      </c>
      <c r="D51" s="10">
        <f>C51*L6</f>
        <v>8.0000000000000002E-3</v>
      </c>
      <c r="E51" s="11">
        <v>60</v>
      </c>
      <c r="F51" s="11">
        <f t="shared" si="8"/>
        <v>0.48</v>
      </c>
      <c r="G51" s="24">
        <v>0.01</v>
      </c>
      <c r="H51" s="34">
        <f>G51*M6</f>
        <v>0.01</v>
      </c>
      <c r="I51" s="32">
        <v>60</v>
      </c>
      <c r="J51" s="16">
        <f t="shared" si="9"/>
        <v>0.6</v>
      </c>
      <c r="K51" s="22">
        <f t="shared" si="10"/>
        <v>1.8000000000000002E-2</v>
      </c>
      <c r="L51" s="148">
        <f t="shared" si="11"/>
        <v>1.08</v>
      </c>
      <c r="M51" s="149"/>
    </row>
    <row r="52" spans="1:13" x14ac:dyDescent="0.3">
      <c r="A52" s="133" t="s">
        <v>45</v>
      </c>
      <c r="B52" s="134"/>
      <c r="C52" s="10">
        <v>6.0000000000000001E-3</v>
      </c>
      <c r="D52" s="10">
        <f>C52*L6</f>
        <v>6.0000000000000001E-3</v>
      </c>
      <c r="E52" s="11">
        <v>81</v>
      </c>
      <c r="F52" s="11">
        <f t="shared" si="8"/>
        <v>0.48599999999999999</v>
      </c>
      <c r="G52" s="24">
        <v>8.0000000000000002E-3</v>
      </c>
      <c r="H52" s="34">
        <f>G52*M6</f>
        <v>8.0000000000000002E-3</v>
      </c>
      <c r="I52" s="32">
        <v>81</v>
      </c>
      <c r="J52" s="16">
        <f t="shared" si="9"/>
        <v>0.64800000000000002</v>
      </c>
      <c r="K52" s="22">
        <f t="shared" si="10"/>
        <v>1.4E-2</v>
      </c>
      <c r="L52" s="148">
        <f t="shared" si="11"/>
        <v>1.1339999999999999</v>
      </c>
      <c r="M52" s="149"/>
    </row>
    <row r="53" spans="1:13" x14ac:dyDescent="0.3">
      <c r="A53" s="133" t="s">
        <v>63</v>
      </c>
      <c r="B53" s="134"/>
      <c r="C53" s="10">
        <v>2E-3</v>
      </c>
      <c r="D53" s="10">
        <f>C53*L6</f>
        <v>2E-3</v>
      </c>
      <c r="E53" s="11">
        <v>14</v>
      </c>
      <c r="F53" s="11">
        <f t="shared" si="8"/>
        <v>2.8000000000000001E-2</v>
      </c>
      <c r="G53" s="24">
        <v>2E-3</v>
      </c>
      <c r="H53" s="34">
        <f>G53*M6</f>
        <v>2E-3</v>
      </c>
      <c r="I53" s="32">
        <v>14</v>
      </c>
      <c r="J53" s="16">
        <f t="shared" si="9"/>
        <v>2.8000000000000001E-2</v>
      </c>
      <c r="K53" s="22">
        <f t="shared" si="10"/>
        <v>4.0000000000000001E-3</v>
      </c>
      <c r="L53" s="148">
        <f t="shared" si="11"/>
        <v>5.6000000000000001E-2</v>
      </c>
      <c r="M53" s="149"/>
    </row>
    <row r="54" spans="1:13" x14ac:dyDescent="0.3">
      <c r="A54" s="133"/>
      <c r="B54" s="134"/>
      <c r="C54" s="10"/>
      <c r="D54" s="10"/>
      <c r="E54" s="11"/>
      <c r="F54" s="11"/>
      <c r="G54" s="15"/>
      <c r="H54" s="15"/>
      <c r="I54" s="17"/>
      <c r="J54" s="16"/>
      <c r="K54" s="22"/>
      <c r="L54" s="23"/>
      <c r="M54" s="36"/>
    </row>
    <row r="55" spans="1:13" x14ac:dyDescent="0.3">
      <c r="A55" s="133" t="s">
        <v>31</v>
      </c>
      <c r="B55" s="134"/>
      <c r="C55" s="10">
        <v>0.20699999999999999</v>
      </c>
      <c r="D55" s="10">
        <f>C55*L6</f>
        <v>0.20699999999999999</v>
      </c>
      <c r="E55" s="11">
        <v>25</v>
      </c>
      <c r="F55" s="11">
        <f>D55*E55</f>
        <v>5.1749999999999998</v>
      </c>
      <c r="G55" s="24">
        <v>0.248</v>
      </c>
      <c r="H55" s="34">
        <f>G55*M6</f>
        <v>0.248</v>
      </c>
      <c r="I55" s="32">
        <v>25</v>
      </c>
      <c r="J55" s="16">
        <f>H55*I55</f>
        <v>6.2</v>
      </c>
      <c r="K55" s="22">
        <f>D55+H55</f>
        <v>0.45499999999999996</v>
      </c>
      <c r="L55" s="148">
        <f>F55+J55</f>
        <v>11.375</v>
      </c>
      <c r="M55" s="149"/>
    </row>
    <row r="56" spans="1:13" x14ac:dyDescent="0.3">
      <c r="A56" s="133" t="s">
        <v>22</v>
      </c>
      <c r="B56" s="134"/>
      <c r="C56" s="10">
        <v>3.0000000000000001E-3</v>
      </c>
      <c r="D56" s="10">
        <f>C56*L6</f>
        <v>3.0000000000000001E-3</v>
      </c>
      <c r="E56" s="11">
        <v>540</v>
      </c>
      <c r="F56" s="11">
        <f>D56*E56</f>
        <v>1.62</v>
      </c>
      <c r="G56" s="24">
        <v>4.0000000000000001E-3</v>
      </c>
      <c r="H56" s="34">
        <f>G56*M6</f>
        <v>4.0000000000000001E-3</v>
      </c>
      <c r="I56" s="32">
        <v>540</v>
      </c>
      <c r="J56" s="16">
        <f>H56*I56</f>
        <v>2.16</v>
      </c>
      <c r="K56" s="22">
        <f>D56+H56</f>
        <v>7.0000000000000001E-3</v>
      </c>
      <c r="L56" s="148">
        <f>F56+J56</f>
        <v>3.7800000000000002</v>
      </c>
      <c r="M56" s="149"/>
    </row>
    <row r="57" spans="1:13" x14ac:dyDescent="0.3">
      <c r="A57" s="133" t="s">
        <v>63</v>
      </c>
      <c r="B57" s="134"/>
      <c r="C57" s="10">
        <v>2E-3</v>
      </c>
      <c r="D57" s="10">
        <f>C57*L6</f>
        <v>2E-3</v>
      </c>
      <c r="E57" s="11">
        <v>14</v>
      </c>
      <c r="F57" s="11">
        <f>D57*E57</f>
        <v>2.8000000000000001E-2</v>
      </c>
      <c r="G57" s="24">
        <v>2E-3</v>
      </c>
      <c r="H57" s="34">
        <f>G57*M6</f>
        <v>2E-3</v>
      </c>
      <c r="I57" s="32">
        <v>14</v>
      </c>
      <c r="J57" s="16">
        <f>H57*I57</f>
        <v>2.8000000000000001E-2</v>
      </c>
      <c r="K57" s="22">
        <f>D57+H57</f>
        <v>4.0000000000000001E-3</v>
      </c>
      <c r="L57" s="148">
        <f>F57+J57</f>
        <v>5.6000000000000001E-2</v>
      </c>
      <c r="M57" s="149"/>
    </row>
    <row r="58" spans="1:13" x14ac:dyDescent="0.3">
      <c r="A58" s="133"/>
      <c r="B58" s="134"/>
      <c r="C58" s="10"/>
      <c r="D58" s="10"/>
      <c r="E58" s="11"/>
      <c r="F58" s="11"/>
      <c r="G58" s="15"/>
      <c r="H58" s="15"/>
      <c r="I58" s="17"/>
      <c r="J58" s="16"/>
      <c r="K58" s="22"/>
      <c r="L58" s="23"/>
      <c r="M58" s="36"/>
    </row>
    <row r="59" spans="1:13" x14ac:dyDescent="0.3">
      <c r="A59" s="133" t="s">
        <v>28</v>
      </c>
      <c r="B59" s="134"/>
      <c r="C59" s="10">
        <v>2E-3</v>
      </c>
      <c r="D59" s="10">
        <f>C59*L6</f>
        <v>2E-3</v>
      </c>
      <c r="E59" s="11">
        <v>32</v>
      </c>
      <c r="F59" s="11">
        <f>D59*E59</f>
        <v>6.4000000000000001E-2</v>
      </c>
      <c r="G59" s="24">
        <v>2.5000000000000001E-3</v>
      </c>
      <c r="H59" s="34">
        <f>G59*M6</f>
        <v>2.5000000000000001E-3</v>
      </c>
      <c r="I59" s="32">
        <v>32</v>
      </c>
      <c r="J59" s="16">
        <f>H59*I59</f>
        <v>0.08</v>
      </c>
      <c r="K59" s="22">
        <f>D59+H59</f>
        <v>4.5000000000000005E-3</v>
      </c>
      <c r="L59" s="148">
        <f>F59+J59</f>
        <v>0.14400000000000002</v>
      </c>
      <c r="M59" s="149"/>
    </row>
    <row r="60" spans="1:13" x14ac:dyDescent="0.3">
      <c r="A60" s="133" t="s">
        <v>41</v>
      </c>
      <c r="B60" s="134"/>
      <c r="C60" s="10">
        <v>1.4E-3</v>
      </c>
      <c r="D60" s="10">
        <f>C60*L6</f>
        <v>1.4E-3</v>
      </c>
      <c r="E60" s="11">
        <v>25</v>
      </c>
      <c r="F60" s="11">
        <f>D60*E60</f>
        <v>3.4999999999999996E-2</v>
      </c>
      <c r="G60" s="24">
        <v>1.8E-3</v>
      </c>
      <c r="H60" s="34">
        <f>G60*M6</f>
        <v>1.8E-3</v>
      </c>
      <c r="I60" s="32">
        <v>25</v>
      </c>
      <c r="J60" s="16">
        <f>H60*I60</f>
        <v>4.4999999999999998E-2</v>
      </c>
      <c r="K60" s="22">
        <f>D60+H60</f>
        <v>3.1999999999999997E-3</v>
      </c>
      <c r="L60" s="148">
        <f>F60+J60</f>
        <v>7.9999999999999988E-2</v>
      </c>
      <c r="M60" s="149"/>
    </row>
    <row r="61" spans="1:13" x14ac:dyDescent="0.3">
      <c r="A61" s="133" t="s">
        <v>22</v>
      </c>
      <c r="B61" s="134"/>
      <c r="C61" s="10">
        <v>2E-3</v>
      </c>
      <c r="D61" s="10">
        <f>C61*L6</f>
        <v>2E-3</v>
      </c>
      <c r="E61" s="11">
        <v>540</v>
      </c>
      <c r="F61" s="11">
        <f>D61*E61</f>
        <v>1.08</v>
      </c>
      <c r="G61" s="24">
        <v>2.5000000000000001E-3</v>
      </c>
      <c r="H61" s="34">
        <f>G61*M6</f>
        <v>2.5000000000000001E-3</v>
      </c>
      <c r="I61" s="32">
        <v>540</v>
      </c>
      <c r="J61" s="16">
        <f>H61*I61</f>
        <v>1.35</v>
      </c>
      <c r="K61" s="22">
        <f>D61+H61</f>
        <v>4.5000000000000005E-3</v>
      </c>
      <c r="L61" s="148">
        <f>F61+J61</f>
        <v>2.4300000000000002</v>
      </c>
      <c r="M61" s="149"/>
    </row>
    <row r="62" spans="1:13" x14ac:dyDescent="0.3">
      <c r="A62" s="133" t="s">
        <v>63</v>
      </c>
      <c r="B62" s="134"/>
      <c r="C62" s="10">
        <v>2E-3</v>
      </c>
      <c r="D62" s="10">
        <f>C62*L6</f>
        <v>2E-3</v>
      </c>
      <c r="E62" s="11">
        <v>14</v>
      </c>
      <c r="F62" s="11">
        <f>D62*E62</f>
        <v>2.8000000000000001E-2</v>
      </c>
      <c r="G62" s="24">
        <v>2E-3</v>
      </c>
      <c r="H62" s="34">
        <f>G62*M6</f>
        <v>2E-3</v>
      </c>
      <c r="I62" s="32">
        <v>14</v>
      </c>
      <c r="J62" s="16">
        <f>H62*I62</f>
        <v>2.8000000000000001E-2</v>
      </c>
      <c r="K62" s="22">
        <f>D62+H62</f>
        <v>4.0000000000000001E-3</v>
      </c>
      <c r="L62" s="148">
        <f>F62+J62</f>
        <v>5.6000000000000001E-2</v>
      </c>
      <c r="M62" s="149"/>
    </row>
    <row r="63" spans="1:13" x14ac:dyDescent="0.3">
      <c r="A63" s="133"/>
      <c r="B63" s="134"/>
      <c r="C63" s="10"/>
      <c r="D63" s="10"/>
      <c r="E63" s="11"/>
      <c r="F63" s="11"/>
      <c r="G63" s="15"/>
      <c r="H63" s="15"/>
      <c r="I63" s="17"/>
      <c r="J63" s="16"/>
      <c r="K63" s="22"/>
      <c r="L63" s="23"/>
      <c r="M63" s="36"/>
    </row>
    <row r="64" spans="1:13" x14ac:dyDescent="0.3">
      <c r="A64" s="133" t="s">
        <v>98</v>
      </c>
      <c r="B64" s="134"/>
      <c r="C64" s="10">
        <v>0.04</v>
      </c>
      <c r="D64" s="10">
        <f>C64*L6</f>
        <v>0.04</v>
      </c>
      <c r="E64" s="11">
        <v>52.7</v>
      </c>
      <c r="F64" s="11">
        <f>D64*E64</f>
        <v>2.1080000000000001</v>
      </c>
      <c r="G64" s="24">
        <v>0.04</v>
      </c>
      <c r="H64" s="34">
        <f>G64*M6</f>
        <v>0.04</v>
      </c>
      <c r="I64" s="32">
        <v>52.7</v>
      </c>
      <c r="J64" s="16">
        <f>H64*I64</f>
        <v>2.1080000000000001</v>
      </c>
      <c r="K64" s="22">
        <f>D64+H64</f>
        <v>0.08</v>
      </c>
      <c r="L64" s="148">
        <f>F64+J64</f>
        <v>4.2160000000000002</v>
      </c>
      <c r="M64" s="149"/>
    </row>
    <row r="65" spans="1:13" x14ac:dyDescent="0.3">
      <c r="A65" s="133"/>
      <c r="B65" s="134"/>
      <c r="C65" s="10"/>
      <c r="D65" s="10"/>
      <c r="E65" s="11"/>
      <c r="F65" s="11"/>
      <c r="G65" s="24"/>
      <c r="H65" s="34"/>
      <c r="I65" s="32"/>
      <c r="J65" s="16"/>
      <c r="K65" s="22"/>
      <c r="L65" s="148"/>
      <c r="M65" s="149"/>
    </row>
    <row r="66" spans="1:13" x14ac:dyDescent="0.3">
      <c r="A66" s="133" t="s">
        <v>138</v>
      </c>
      <c r="B66" s="134"/>
      <c r="C66" s="10">
        <v>0.04</v>
      </c>
      <c r="D66" s="10">
        <f>C66*L6</f>
        <v>0.04</v>
      </c>
      <c r="E66" s="11">
        <v>49.3</v>
      </c>
      <c r="F66" s="11">
        <f>D66*E66</f>
        <v>1.972</v>
      </c>
      <c r="G66" s="24">
        <v>0.04</v>
      </c>
      <c r="H66" s="34">
        <f>G66*M6</f>
        <v>0.04</v>
      </c>
      <c r="I66" s="32">
        <v>49.3</v>
      </c>
      <c r="J66" s="16">
        <f>H66*I66</f>
        <v>1.972</v>
      </c>
      <c r="K66" s="22">
        <f>D66+H66</f>
        <v>0.08</v>
      </c>
      <c r="L66" s="148">
        <f>F66+J66</f>
        <v>3.944</v>
      </c>
      <c r="M66" s="149"/>
    </row>
    <row r="67" spans="1:13" x14ac:dyDescent="0.3">
      <c r="A67" s="133"/>
      <c r="B67" s="134"/>
      <c r="C67" s="10"/>
      <c r="D67" s="10"/>
      <c r="E67" s="11"/>
      <c r="F67" s="11"/>
      <c r="G67" s="24"/>
      <c r="H67" s="34"/>
      <c r="I67" s="32"/>
      <c r="J67" s="16"/>
      <c r="K67" s="22"/>
      <c r="L67" s="23"/>
      <c r="M67" s="36"/>
    </row>
    <row r="68" spans="1:13" x14ac:dyDescent="0.3">
      <c r="A68" s="133" t="s">
        <v>82</v>
      </c>
      <c r="B68" s="134"/>
      <c r="C68" s="10">
        <v>4.4999999999999998E-2</v>
      </c>
      <c r="D68" s="10">
        <f>C68*L6</f>
        <v>4.4999999999999998E-2</v>
      </c>
      <c r="E68" s="11">
        <v>115</v>
      </c>
      <c r="F68" s="11">
        <f>D68*E68</f>
        <v>5.1749999999999998</v>
      </c>
      <c r="G68" s="35">
        <v>4.4999999999999998E-2</v>
      </c>
      <c r="H68" s="34">
        <f>G68*M6</f>
        <v>4.4999999999999998E-2</v>
      </c>
      <c r="I68" s="32">
        <v>115</v>
      </c>
      <c r="J68" s="16">
        <f>H68*I68</f>
        <v>5.1749999999999998</v>
      </c>
      <c r="K68" s="22">
        <f>D68+H68</f>
        <v>0.09</v>
      </c>
      <c r="L68" s="148">
        <f>F68+J68</f>
        <v>10.35</v>
      </c>
      <c r="M68" s="149"/>
    </row>
    <row r="69" spans="1:13" x14ac:dyDescent="0.3">
      <c r="A69" s="133" t="s">
        <v>34</v>
      </c>
      <c r="B69" s="134"/>
      <c r="C69" s="10">
        <v>2.4E-2</v>
      </c>
      <c r="D69" s="10">
        <f>C69*L6</f>
        <v>2.4E-2</v>
      </c>
      <c r="E69" s="11">
        <v>48</v>
      </c>
      <c r="F69" s="11">
        <f>D69*E69</f>
        <v>1.1520000000000001</v>
      </c>
      <c r="G69" s="35">
        <v>2.4E-2</v>
      </c>
      <c r="H69" s="34">
        <f>G69*M6</f>
        <v>2.4E-2</v>
      </c>
      <c r="I69" s="32">
        <v>48</v>
      </c>
      <c r="J69" s="16">
        <f>H69*I69</f>
        <v>1.1520000000000001</v>
      </c>
      <c r="K69" s="22">
        <f>D69+H69</f>
        <v>4.8000000000000001E-2</v>
      </c>
      <c r="L69" s="148">
        <f>F69+J69</f>
        <v>2.3040000000000003</v>
      </c>
      <c r="M69" s="149"/>
    </row>
    <row r="70" spans="1:13" x14ac:dyDescent="0.3">
      <c r="A70" s="133" t="s">
        <v>83</v>
      </c>
      <c r="B70" s="134"/>
      <c r="C70" s="72">
        <v>2.0000000000000001E-4</v>
      </c>
      <c r="D70" s="10">
        <f>C70*L6</f>
        <v>2.0000000000000001E-4</v>
      </c>
      <c r="E70" s="11">
        <v>330</v>
      </c>
      <c r="F70" s="11">
        <f>D70*E70</f>
        <v>6.6000000000000003E-2</v>
      </c>
      <c r="G70" s="125">
        <v>2.0000000000000001E-4</v>
      </c>
      <c r="H70" s="34">
        <f>G70*M6</f>
        <v>2.0000000000000001E-4</v>
      </c>
      <c r="I70" s="32">
        <v>330</v>
      </c>
      <c r="J70" s="16">
        <f>H70*I70</f>
        <v>6.6000000000000003E-2</v>
      </c>
      <c r="K70" s="22">
        <f>D70+H70</f>
        <v>4.0000000000000002E-4</v>
      </c>
      <c r="L70" s="148">
        <f>F70+J70</f>
        <v>0.13200000000000001</v>
      </c>
      <c r="M70" s="149"/>
    </row>
    <row r="71" spans="1:13" x14ac:dyDescent="0.3">
      <c r="A71" s="67"/>
      <c r="B71" s="109"/>
      <c r="C71" s="10"/>
      <c r="D71" s="10"/>
      <c r="E71" s="11"/>
      <c r="F71" s="11"/>
      <c r="G71" s="35"/>
      <c r="H71" s="34"/>
      <c r="I71" s="32"/>
      <c r="J71" s="16"/>
      <c r="K71" s="22"/>
      <c r="L71" s="23"/>
      <c r="M71" s="36"/>
    </row>
    <row r="72" spans="1:13" x14ac:dyDescent="0.3">
      <c r="A72" s="174" t="s">
        <v>4</v>
      </c>
      <c r="B72" s="175"/>
      <c r="C72" s="12"/>
      <c r="D72" s="13"/>
      <c r="E72" s="13"/>
      <c r="F72" s="13">
        <f>SUM(F26:F71)</f>
        <v>84.905109090909107</v>
      </c>
      <c r="G72" s="18"/>
      <c r="H72" s="18"/>
      <c r="I72" s="19"/>
      <c r="J72" s="20">
        <f>SUM(J26:J71)</f>
        <v>105.46340000000002</v>
      </c>
      <c r="K72" s="22"/>
      <c r="L72" s="167">
        <f>SUM(L26:L71)</f>
        <v>190.36850909090916</v>
      </c>
      <c r="M72" s="177"/>
    </row>
    <row r="73" spans="1:13" x14ac:dyDescent="0.3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</row>
    <row r="74" spans="1:13" x14ac:dyDescent="0.3">
      <c r="A74" s="4"/>
      <c r="B74" s="4"/>
      <c r="C74" s="4"/>
      <c r="D74" s="4"/>
      <c r="E74" s="4"/>
      <c r="F74" s="4"/>
      <c r="G74" s="2"/>
      <c r="H74" s="2"/>
      <c r="I74" s="2"/>
      <c r="J74" s="2"/>
      <c r="K74" s="2"/>
      <c r="L74" s="2"/>
      <c r="M74" s="2"/>
    </row>
    <row r="75" spans="1:1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">
      <c r="B76" s="126"/>
      <c r="C76" s="126"/>
      <c r="D76" s="126"/>
      <c r="E76" s="126"/>
      <c r="F76" s="126"/>
      <c r="G76" s="126"/>
      <c r="H76" s="126"/>
      <c r="J76" s="8"/>
      <c r="K76" s="8"/>
      <c r="L76" s="8"/>
      <c r="M76" s="8"/>
    </row>
    <row r="77" spans="1:13" x14ac:dyDescent="0.3">
      <c r="B77" s="127"/>
      <c r="C77" s="127"/>
      <c r="D77" s="127"/>
      <c r="E77" s="127"/>
      <c r="F77" s="127"/>
      <c r="G77" s="127"/>
      <c r="H77" s="127"/>
      <c r="J77" s="8"/>
      <c r="K77" s="8"/>
      <c r="L77" s="8"/>
      <c r="M77" s="8"/>
    </row>
    <row r="78" spans="1:13" x14ac:dyDescent="0.3">
      <c r="G78" s="128"/>
      <c r="H78" s="128"/>
      <c r="I78" s="128"/>
      <c r="J78" s="8"/>
      <c r="K78" s="8"/>
      <c r="L78" s="8"/>
      <c r="M78" s="8"/>
    </row>
    <row r="79" spans="1:13" x14ac:dyDescent="0.3">
      <c r="G79" s="129"/>
      <c r="H79" s="129"/>
      <c r="I79" s="129"/>
      <c r="L79" s="7"/>
      <c r="M79" s="7"/>
    </row>
    <row r="80" spans="1:13" s="2" customFormat="1" x14ac:dyDescent="0.3">
      <c r="G80" s="41"/>
      <c r="H80" s="41"/>
      <c r="I80" s="41"/>
      <c r="L80" s="7"/>
      <c r="M80" s="7"/>
    </row>
    <row r="81" spans="1:13" s="2" customFormat="1" x14ac:dyDescent="0.3"/>
    <row r="82" spans="1:13" s="2" customFormat="1" x14ac:dyDescent="0.3">
      <c r="A82" s="168"/>
      <c r="B82" s="168"/>
      <c r="C82" s="168"/>
      <c r="D82" s="168"/>
      <c r="E82" s="135"/>
      <c r="F82" s="135"/>
      <c r="G82" s="135"/>
      <c r="H82" s="42"/>
      <c r="I82" s="132"/>
      <c r="J82" s="132"/>
      <c r="K82" s="132"/>
      <c r="L82" s="132"/>
      <c r="M82" s="132"/>
    </row>
    <row r="83" spans="1:13" s="2" customFormat="1" x14ac:dyDescent="0.3">
      <c r="A83" s="168"/>
      <c r="B83" s="168"/>
      <c r="C83" s="168"/>
      <c r="D83" s="168"/>
      <c r="E83" s="43"/>
      <c r="F83" s="43"/>
      <c r="G83" s="43"/>
      <c r="H83" s="43"/>
      <c r="I83" s="43"/>
      <c r="J83" s="43"/>
      <c r="K83" s="43"/>
      <c r="L83" s="43"/>
      <c r="M83" s="43"/>
    </row>
    <row r="84" spans="1:13" s="2" customFormat="1" x14ac:dyDescent="0.3">
      <c r="A84" s="44"/>
      <c r="B84" s="45"/>
      <c r="C84" s="44"/>
      <c r="E84" s="46"/>
      <c r="F84" s="46"/>
      <c r="G84" s="46"/>
      <c r="H84" s="46"/>
      <c r="I84" s="46"/>
      <c r="J84" s="46"/>
      <c r="K84" s="46"/>
      <c r="L84" s="46"/>
      <c r="M84" s="46"/>
    </row>
    <row r="85" spans="1:13" s="2" customFormat="1" x14ac:dyDescent="0.3">
      <c r="A85" s="44"/>
      <c r="B85" s="45"/>
      <c r="C85" s="44"/>
      <c r="E85" s="46"/>
      <c r="F85" s="46"/>
      <c r="G85" s="46"/>
      <c r="H85" s="46"/>
      <c r="I85" s="46"/>
      <c r="J85" s="46"/>
      <c r="K85" s="46"/>
      <c r="L85" s="46"/>
      <c r="M85" s="46"/>
    </row>
    <row r="86" spans="1:13" s="2" customFormat="1" x14ac:dyDescent="0.3">
      <c r="A86" s="44"/>
      <c r="B86" s="45"/>
      <c r="C86" s="44"/>
      <c r="E86" s="46"/>
      <c r="F86" s="46"/>
      <c r="G86" s="46"/>
      <c r="H86" s="46"/>
      <c r="I86" s="46"/>
      <c r="J86" s="46"/>
      <c r="K86" s="46"/>
      <c r="L86" s="46"/>
      <c r="M86" s="46"/>
    </row>
    <row r="87" spans="1:13" s="2" customFormat="1" x14ac:dyDescent="0.3">
      <c r="A87" s="44"/>
      <c r="B87" s="45"/>
      <c r="C87" s="44"/>
      <c r="E87" s="46"/>
      <c r="F87" s="46"/>
      <c r="G87" s="46"/>
      <c r="H87" s="46"/>
      <c r="I87" s="46"/>
      <c r="J87" s="46"/>
      <c r="K87" s="46"/>
      <c r="L87" s="46"/>
      <c r="M87" s="46"/>
    </row>
    <row r="88" spans="1:13" s="2" customFormat="1" x14ac:dyDescent="0.3">
      <c r="A88" s="44"/>
      <c r="B88" s="45"/>
      <c r="C88" s="44"/>
      <c r="E88" s="46"/>
      <c r="F88" s="46"/>
      <c r="G88" s="46"/>
      <c r="H88" s="46"/>
      <c r="I88" s="46"/>
      <c r="J88" s="46"/>
      <c r="K88" s="46"/>
      <c r="L88" s="46"/>
      <c r="M88" s="46"/>
    </row>
    <row r="89" spans="1:13" s="2" customFormat="1" x14ac:dyDescent="0.3">
      <c r="A89" s="3"/>
      <c r="B89" s="3"/>
      <c r="C89" s="3"/>
      <c r="D89" s="3"/>
      <c r="E89" s="43"/>
      <c r="F89" s="43"/>
      <c r="G89" s="43"/>
      <c r="H89" s="43"/>
      <c r="I89" s="43"/>
      <c r="J89" s="43"/>
      <c r="K89" s="43"/>
      <c r="L89" s="43"/>
      <c r="M89" s="43"/>
    </row>
    <row r="90" spans="1:13" s="2" customForma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s="2" customFormat="1" x14ac:dyDescent="0.3">
      <c r="A91" s="164"/>
      <c r="B91" s="176"/>
      <c r="C91" s="47"/>
      <c r="D91" s="47"/>
      <c r="E91" s="47"/>
      <c r="F91" s="47"/>
      <c r="G91" s="48"/>
      <c r="H91" s="48"/>
      <c r="I91" s="48"/>
      <c r="J91" s="48"/>
      <c r="K91" s="47"/>
      <c r="L91" s="164"/>
      <c r="M91" s="164"/>
    </row>
    <row r="92" spans="1:13" s="2" customFormat="1" x14ac:dyDescent="0.3">
      <c r="A92" s="162"/>
      <c r="B92" s="162"/>
      <c r="C92" s="49"/>
      <c r="D92" s="49"/>
      <c r="E92" s="50"/>
      <c r="F92" s="50"/>
      <c r="G92" s="51"/>
      <c r="H92" s="52"/>
      <c r="I92" s="50"/>
      <c r="J92" s="53"/>
      <c r="K92" s="54"/>
      <c r="L92" s="160"/>
      <c r="M92" s="161"/>
    </row>
    <row r="93" spans="1:13" s="2" customFormat="1" x14ac:dyDescent="0.3">
      <c r="A93" s="162"/>
      <c r="B93" s="162"/>
      <c r="C93" s="49"/>
      <c r="D93" s="49"/>
      <c r="E93" s="50"/>
      <c r="F93" s="50"/>
      <c r="G93" s="51"/>
      <c r="H93" s="52"/>
      <c r="I93" s="50"/>
      <c r="J93" s="53"/>
      <c r="K93" s="54"/>
      <c r="L93" s="160"/>
      <c r="M93" s="161"/>
    </row>
    <row r="94" spans="1:13" s="2" customFormat="1" x14ac:dyDescent="0.3">
      <c r="A94" s="162"/>
      <c r="B94" s="162"/>
      <c r="C94" s="49"/>
      <c r="D94" s="49"/>
      <c r="E94" s="50"/>
      <c r="F94" s="50"/>
      <c r="G94" s="51"/>
      <c r="H94" s="52"/>
      <c r="I94" s="50"/>
      <c r="J94" s="53"/>
      <c r="K94" s="54"/>
      <c r="L94" s="160"/>
      <c r="M94" s="161"/>
    </row>
    <row r="95" spans="1:13" s="2" customFormat="1" x14ac:dyDescent="0.3">
      <c r="A95" s="162"/>
      <c r="B95" s="162"/>
      <c r="C95" s="49"/>
      <c r="D95" s="49"/>
      <c r="E95" s="50"/>
      <c r="F95" s="50"/>
      <c r="G95" s="51"/>
      <c r="H95" s="52"/>
      <c r="I95" s="50"/>
      <c r="J95" s="53"/>
      <c r="K95" s="54"/>
      <c r="L95" s="160"/>
      <c r="M95" s="161"/>
    </row>
    <row r="96" spans="1:13" s="2" customFormat="1" x14ac:dyDescent="0.3">
      <c r="A96" s="162"/>
      <c r="B96" s="162"/>
      <c r="C96" s="49"/>
      <c r="D96" s="49"/>
      <c r="E96" s="50"/>
      <c r="F96" s="50"/>
      <c r="G96" s="51"/>
      <c r="H96" s="52"/>
      <c r="I96" s="50"/>
      <c r="J96" s="53"/>
      <c r="K96" s="54"/>
      <c r="L96" s="160"/>
      <c r="M96" s="161"/>
    </row>
    <row r="97" spans="1:13" s="2" customFormat="1" x14ac:dyDescent="0.3">
      <c r="A97" s="162"/>
      <c r="B97" s="163"/>
      <c r="C97" s="49"/>
      <c r="D97" s="49"/>
      <c r="E97" s="50"/>
      <c r="F97" s="50"/>
      <c r="G97" s="55"/>
      <c r="H97" s="52"/>
      <c r="I97" s="50"/>
      <c r="J97" s="53"/>
      <c r="K97" s="54"/>
      <c r="L97" s="160"/>
      <c r="M97" s="161"/>
    </row>
    <row r="98" spans="1:13" s="2" customFormat="1" x14ac:dyDescent="0.3">
      <c r="A98" s="162"/>
      <c r="B98" s="163"/>
      <c r="C98" s="49"/>
      <c r="D98" s="49"/>
      <c r="E98" s="50"/>
      <c r="F98" s="50"/>
      <c r="G98" s="55"/>
      <c r="H98" s="52"/>
      <c r="I98" s="56"/>
      <c r="J98" s="53"/>
      <c r="K98" s="54"/>
      <c r="L98" s="160"/>
      <c r="M98" s="161"/>
    </row>
    <row r="99" spans="1:13" s="2" customFormat="1" x14ac:dyDescent="0.3">
      <c r="A99" s="162"/>
      <c r="B99" s="163"/>
      <c r="C99" s="49"/>
      <c r="D99" s="49"/>
      <c r="E99" s="50"/>
      <c r="F99" s="50"/>
      <c r="G99" s="55"/>
      <c r="H99" s="52"/>
      <c r="I99" s="56"/>
      <c r="J99" s="53"/>
      <c r="K99" s="54"/>
      <c r="L99" s="160"/>
      <c r="M99" s="161"/>
    </row>
    <row r="100" spans="1:13" s="2" customFormat="1" x14ac:dyDescent="0.3">
      <c r="A100" s="183"/>
      <c r="B100" s="163"/>
      <c r="C100" s="57"/>
      <c r="D100" s="57"/>
      <c r="E100" s="58"/>
      <c r="F100" s="58"/>
      <c r="G100" s="55"/>
      <c r="H100" s="52"/>
      <c r="I100" s="56"/>
      <c r="J100" s="53"/>
      <c r="K100" s="59"/>
      <c r="L100" s="181"/>
      <c r="M100" s="182"/>
    </row>
    <row r="101" spans="1:13" s="2" customFormat="1" x14ac:dyDescent="0.3">
      <c r="A101" s="162"/>
      <c r="B101" s="163"/>
      <c r="C101" s="49"/>
      <c r="D101" s="49"/>
      <c r="E101" s="50"/>
      <c r="F101" s="50"/>
      <c r="G101" s="55"/>
      <c r="H101" s="52"/>
      <c r="I101" s="56"/>
      <c r="J101" s="53"/>
      <c r="K101" s="54"/>
      <c r="L101" s="160"/>
      <c r="M101" s="161"/>
    </row>
    <row r="102" spans="1:13" s="2" customFormat="1" x14ac:dyDescent="0.3">
      <c r="A102" s="162"/>
      <c r="B102" s="162"/>
      <c r="C102" s="49"/>
      <c r="D102" s="49"/>
      <c r="E102" s="50"/>
      <c r="F102" s="50"/>
      <c r="G102" s="55"/>
      <c r="H102" s="52"/>
      <c r="I102" s="56"/>
      <c r="J102" s="53"/>
      <c r="K102" s="54"/>
      <c r="L102" s="60"/>
      <c r="M102" s="61"/>
    </row>
    <row r="103" spans="1:13" s="2" customFormat="1" x14ac:dyDescent="0.3">
      <c r="A103" s="178"/>
      <c r="B103" s="178"/>
      <c r="C103" s="62"/>
      <c r="D103" s="63"/>
      <c r="E103" s="63"/>
      <c r="F103" s="63"/>
      <c r="G103" s="64"/>
      <c r="H103" s="64"/>
      <c r="I103" s="65"/>
      <c r="J103" s="66"/>
      <c r="K103" s="54"/>
      <c r="L103" s="179"/>
      <c r="M103" s="180"/>
    </row>
    <row r="104" spans="1:13" s="2" customFormat="1" x14ac:dyDescent="0.3">
      <c r="A104" s="4"/>
      <c r="B104" s="4"/>
      <c r="C104" s="4"/>
      <c r="D104" s="4"/>
      <c r="E104" s="4"/>
      <c r="F104" s="4"/>
    </row>
  </sheetData>
  <mergeCells count="153">
    <mergeCell ref="A103:B103"/>
    <mergeCell ref="A102:B102"/>
    <mergeCell ref="A92:B92"/>
    <mergeCell ref="B82:B83"/>
    <mergeCell ref="A97:B97"/>
    <mergeCell ref="E82:G82"/>
    <mergeCell ref="D82:D83"/>
    <mergeCell ref="L82:M82"/>
    <mergeCell ref="L96:M96"/>
    <mergeCell ref="L95:M95"/>
    <mergeCell ref="L94:M94"/>
    <mergeCell ref="L93:M93"/>
    <mergeCell ref="L91:M91"/>
    <mergeCell ref="L92:M92"/>
    <mergeCell ref="L103:M103"/>
    <mergeCell ref="L101:M101"/>
    <mergeCell ref="L99:M99"/>
    <mergeCell ref="L97:M97"/>
    <mergeCell ref="L98:M98"/>
    <mergeCell ref="L100:M100"/>
    <mergeCell ref="L60:M60"/>
    <mergeCell ref="A70:B70"/>
    <mergeCell ref="A96:B96"/>
    <mergeCell ref="A101:B101"/>
    <mergeCell ref="A82:A83"/>
    <mergeCell ref="A98:B98"/>
    <mergeCell ref="B77:H77"/>
    <mergeCell ref="A95:B95"/>
    <mergeCell ref="A93:B93"/>
    <mergeCell ref="A100:B100"/>
    <mergeCell ref="A94:B94"/>
    <mergeCell ref="G79:I79"/>
    <mergeCell ref="G78:I78"/>
    <mergeCell ref="A99:B99"/>
    <mergeCell ref="I82:K82"/>
    <mergeCell ref="A91:B91"/>
    <mergeCell ref="C82:C83"/>
    <mergeCell ref="L62:M62"/>
    <mergeCell ref="A62:B62"/>
    <mergeCell ref="A69:B69"/>
    <mergeCell ref="A63:B63"/>
    <mergeCell ref="A64:B64"/>
    <mergeCell ref="A67:B67"/>
    <mergeCell ref="A68:B68"/>
    <mergeCell ref="A65:B65"/>
    <mergeCell ref="A66:B66"/>
    <mergeCell ref="L53:M53"/>
    <mergeCell ref="A53:B53"/>
    <mergeCell ref="A54:B54"/>
    <mergeCell ref="L48:M48"/>
    <mergeCell ref="A56:B56"/>
    <mergeCell ref="A57:B57"/>
    <mergeCell ref="L55:M55"/>
    <mergeCell ref="B76:H76"/>
    <mergeCell ref="A72:B72"/>
    <mergeCell ref="L72:M72"/>
    <mergeCell ref="A61:B61"/>
    <mergeCell ref="L64:M64"/>
    <mergeCell ref="L68:M68"/>
    <mergeCell ref="L69:M69"/>
    <mergeCell ref="L70:M70"/>
    <mergeCell ref="L65:M65"/>
    <mergeCell ref="L66:M66"/>
    <mergeCell ref="A59:B59"/>
    <mergeCell ref="L59:M59"/>
    <mergeCell ref="L57:M57"/>
    <mergeCell ref="L56:M56"/>
    <mergeCell ref="L61:M61"/>
    <mergeCell ref="A60:B60"/>
    <mergeCell ref="A58:B58"/>
    <mergeCell ref="A44:B44"/>
    <mergeCell ref="A36:B36"/>
    <mergeCell ref="A33:B33"/>
    <mergeCell ref="A55:B55"/>
    <mergeCell ref="A43:B43"/>
    <mergeCell ref="A42:B42"/>
    <mergeCell ref="L43:M43"/>
    <mergeCell ref="A39:B39"/>
    <mergeCell ref="L52:M52"/>
    <mergeCell ref="A49:B49"/>
    <mergeCell ref="A46:B46"/>
    <mergeCell ref="A50:B50"/>
    <mergeCell ref="L50:M50"/>
    <mergeCell ref="L51:M51"/>
    <mergeCell ref="A52:B52"/>
    <mergeCell ref="L47:M47"/>
    <mergeCell ref="A45:B45"/>
    <mergeCell ref="A51:B51"/>
    <mergeCell ref="A48:B48"/>
    <mergeCell ref="A47:B47"/>
    <mergeCell ref="L49:M49"/>
    <mergeCell ref="A37:B37"/>
    <mergeCell ref="L39:M39"/>
    <mergeCell ref="L41:M41"/>
    <mergeCell ref="B1:H1"/>
    <mergeCell ref="B2:H2"/>
    <mergeCell ref="G3:I3"/>
    <mergeCell ref="G4:I4"/>
    <mergeCell ref="L40:M40"/>
    <mergeCell ref="L42:M42"/>
    <mergeCell ref="L31:M31"/>
    <mergeCell ref="L29:M29"/>
    <mergeCell ref="L30:M30"/>
    <mergeCell ref="L38:M38"/>
    <mergeCell ref="L7:M7"/>
    <mergeCell ref="L23:M23"/>
    <mergeCell ref="L22:M22"/>
    <mergeCell ref="L21:M21"/>
    <mergeCell ref="L27:M27"/>
    <mergeCell ref="L26:M26"/>
    <mergeCell ref="L24:M24"/>
    <mergeCell ref="A12:B12"/>
    <mergeCell ref="A14:B14"/>
    <mergeCell ref="A28:B28"/>
    <mergeCell ref="L37:M37"/>
    <mergeCell ref="L32:M32"/>
    <mergeCell ref="L33:M33"/>
    <mergeCell ref="L34:M34"/>
    <mergeCell ref="A38:B38"/>
    <mergeCell ref="A19:B19"/>
    <mergeCell ref="I7:K7"/>
    <mergeCell ref="A7:B8"/>
    <mergeCell ref="D7:D8"/>
    <mergeCell ref="C7:C8"/>
    <mergeCell ref="E7:G7"/>
    <mergeCell ref="A9:B9"/>
    <mergeCell ref="L35:M35"/>
    <mergeCell ref="L36:M36"/>
    <mergeCell ref="L28:M28"/>
    <mergeCell ref="L44:M44"/>
    <mergeCell ref="L46:M46"/>
    <mergeCell ref="A11:B11"/>
    <mergeCell ref="A10:B10"/>
    <mergeCell ref="A34:B34"/>
    <mergeCell ref="A41:B41"/>
    <mergeCell ref="A40:B40"/>
    <mergeCell ref="A35:B35"/>
    <mergeCell ref="A27:B27"/>
    <mergeCell ref="A15:B15"/>
    <mergeCell ref="A13:B13"/>
    <mergeCell ref="A18:B18"/>
    <mergeCell ref="A26:B26"/>
    <mergeCell ref="A22:B22"/>
    <mergeCell ref="A21:B21"/>
    <mergeCell ref="A25:B25"/>
    <mergeCell ref="A24:B24"/>
    <mergeCell ref="A16:B16"/>
    <mergeCell ref="A17:B17"/>
    <mergeCell ref="A31:B31"/>
    <mergeCell ref="A23:B23"/>
    <mergeCell ref="A30:B30"/>
    <mergeCell ref="A29:B29"/>
    <mergeCell ref="A32:B32"/>
  </mergeCells>
  <phoneticPr fontId="15" type="noConversion"/>
  <pageMargins left="0.7" right="0.7" top="0.75" bottom="0.75" header="0.3" footer="0.3"/>
  <pageSetup paperSize="9" scale="96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workbookViewId="0">
      <selection activeCell="E50" sqref="E50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26" t="s">
        <v>0</v>
      </c>
      <c r="C1" s="126"/>
      <c r="D1" s="126"/>
      <c r="E1" s="126"/>
      <c r="F1" s="126"/>
      <c r="G1" s="126"/>
      <c r="H1" s="126"/>
      <c r="J1" s="8"/>
      <c r="K1" s="8"/>
      <c r="L1" s="8"/>
      <c r="M1" s="8"/>
      <c r="N1" s="8"/>
      <c r="O1" s="8"/>
    </row>
    <row r="2" spans="1:15" x14ac:dyDescent="0.3">
      <c r="B2" s="127" t="s">
        <v>16</v>
      </c>
      <c r="C2" s="127"/>
      <c r="D2" s="127"/>
      <c r="E2" s="127"/>
      <c r="F2" s="127"/>
      <c r="G2" s="127"/>
      <c r="H2" s="127"/>
      <c r="J2" s="8"/>
      <c r="K2" s="8"/>
      <c r="L2" s="8"/>
      <c r="M2" s="8"/>
      <c r="N2" s="8"/>
      <c r="O2" s="8"/>
    </row>
    <row r="3" spans="1:15" x14ac:dyDescent="0.3">
      <c r="G3" s="128" t="s">
        <v>1</v>
      </c>
      <c r="H3" s="128"/>
      <c r="I3" s="128"/>
      <c r="J3" s="8"/>
      <c r="K3" s="8"/>
      <c r="L3" s="8"/>
      <c r="M3" s="8"/>
      <c r="N3" s="8"/>
      <c r="O3" s="8"/>
    </row>
    <row r="4" spans="1:15" x14ac:dyDescent="0.3">
      <c r="G4" s="129" t="s">
        <v>2</v>
      </c>
      <c r="H4" s="129"/>
      <c r="I4" s="129"/>
      <c r="L4" s="7"/>
      <c r="M4" s="7"/>
    </row>
    <row r="5" spans="1:15" ht="11.25" customHeight="1" x14ac:dyDescent="0.3">
      <c r="G5" s="6"/>
      <c r="H5" s="6"/>
      <c r="I5" s="6"/>
      <c r="L5" s="5" t="s">
        <v>12</v>
      </c>
      <c r="M5" s="5" t="s">
        <v>13</v>
      </c>
    </row>
    <row r="6" spans="1:15" ht="11.25" customHeight="1" thickBot="1" x14ac:dyDescent="0.35">
      <c r="J6" s="1" t="s">
        <v>10</v>
      </c>
      <c r="K6" s="1" t="s">
        <v>11</v>
      </c>
      <c r="L6" s="1">
        <v>1</v>
      </c>
      <c r="M6" s="1">
        <v>1</v>
      </c>
    </row>
    <row r="7" spans="1:15" ht="30.75" customHeight="1" x14ac:dyDescent="0.3">
      <c r="A7" s="240" t="s">
        <v>3</v>
      </c>
      <c r="B7" s="241"/>
      <c r="C7" s="142" t="s">
        <v>14</v>
      </c>
      <c r="D7" s="136" t="s">
        <v>15</v>
      </c>
      <c r="E7" s="135"/>
      <c r="F7" s="135"/>
      <c r="G7" s="135"/>
      <c r="H7" s="42"/>
      <c r="I7" s="132"/>
      <c r="J7" s="132"/>
      <c r="K7" s="132"/>
      <c r="L7" s="132"/>
      <c r="M7" s="132"/>
    </row>
    <row r="8" spans="1:15" x14ac:dyDescent="0.3">
      <c r="A8" s="242"/>
      <c r="B8" s="243"/>
      <c r="C8" s="143"/>
      <c r="D8" s="13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30" t="s">
        <v>130</v>
      </c>
      <c r="B9" s="131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x14ac:dyDescent="0.3">
      <c r="A10" s="130" t="s">
        <v>131</v>
      </c>
      <c r="B10" s="200"/>
      <c r="C10" s="33">
        <v>180</v>
      </c>
      <c r="D10" s="79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idden="1" x14ac:dyDescent="0.3">
      <c r="A11" s="144"/>
      <c r="B11" s="145"/>
      <c r="C11" s="82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 x14ac:dyDescent="0.3">
      <c r="A12" s="130" t="s">
        <v>66</v>
      </c>
      <c r="B12" s="131"/>
      <c r="C12" s="33">
        <v>150</v>
      </c>
      <c r="D12" s="76">
        <v>180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ht="15.75" customHeight="1" x14ac:dyDescent="0.3">
      <c r="A13" s="130" t="s">
        <v>86</v>
      </c>
      <c r="B13" s="131"/>
      <c r="C13" s="33">
        <v>200</v>
      </c>
      <c r="D13" s="76">
        <v>200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x14ac:dyDescent="0.3">
      <c r="A14" s="130" t="s">
        <v>138</v>
      </c>
      <c r="B14" s="131"/>
      <c r="C14" s="33">
        <v>40</v>
      </c>
      <c r="D14" s="76">
        <v>40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x14ac:dyDescent="0.3">
      <c r="A15" s="150" t="s">
        <v>98</v>
      </c>
      <c r="B15" s="151"/>
      <c r="C15" s="33">
        <v>40</v>
      </c>
      <c r="D15" s="123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ht="15" thickBot="1" x14ac:dyDescent="0.35">
      <c r="A16" s="156"/>
      <c r="B16" s="157"/>
      <c r="C16" s="71"/>
      <c r="D16" s="77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15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57.6" x14ac:dyDescent="0.3">
      <c r="A18" s="154" t="s">
        <v>9</v>
      </c>
      <c r="B18" s="155"/>
      <c r="C18" s="9" t="s">
        <v>23</v>
      </c>
      <c r="D18" s="9" t="s">
        <v>17</v>
      </c>
      <c r="E18" s="9" t="s">
        <v>7</v>
      </c>
      <c r="F18" s="9" t="s">
        <v>5</v>
      </c>
      <c r="G18" s="14" t="s">
        <v>18</v>
      </c>
      <c r="H18" s="14" t="s">
        <v>19</v>
      </c>
      <c r="I18" s="14" t="s">
        <v>7</v>
      </c>
      <c r="J18" s="14" t="s">
        <v>5</v>
      </c>
      <c r="K18" s="21" t="s">
        <v>6</v>
      </c>
      <c r="L18" s="152" t="s">
        <v>8</v>
      </c>
      <c r="M18" s="153"/>
    </row>
    <row r="19" spans="1:13" ht="15" customHeight="1" x14ac:dyDescent="0.3">
      <c r="A19" s="220" t="s">
        <v>31</v>
      </c>
      <c r="B19" s="219"/>
      <c r="C19" s="99">
        <v>1.7000000000000001E-2</v>
      </c>
      <c r="D19" s="10">
        <f>C19*L6</f>
        <v>1.7000000000000001E-2</v>
      </c>
      <c r="E19" s="110">
        <v>25</v>
      </c>
      <c r="F19" s="11">
        <f>D19*E19</f>
        <v>0.42500000000000004</v>
      </c>
      <c r="G19" s="93">
        <v>2.9000000000000001E-2</v>
      </c>
      <c r="H19" s="34">
        <f>G19*M6</f>
        <v>2.9000000000000001E-2</v>
      </c>
      <c r="I19" s="98">
        <v>25</v>
      </c>
      <c r="J19" s="16">
        <f>H19*I19</f>
        <v>0.72500000000000009</v>
      </c>
      <c r="K19" s="22">
        <f>D19+H19</f>
        <v>4.5999999999999999E-2</v>
      </c>
      <c r="L19" s="148">
        <f>F19+J19</f>
        <v>1.1500000000000001</v>
      </c>
      <c r="M19" s="149"/>
    </row>
    <row r="20" spans="1:13" ht="15" customHeight="1" x14ac:dyDescent="0.3">
      <c r="A20" s="220" t="s">
        <v>40</v>
      </c>
      <c r="B20" s="219"/>
      <c r="C20" s="96">
        <v>1.4E-2</v>
      </c>
      <c r="D20" s="10">
        <f>C20*L6</f>
        <v>1.4E-2</v>
      </c>
      <c r="E20" s="111">
        <v>40</v>
      </c>
      <c r="F20" s="11">
        <f t="shared" ref="F20:F26" si="0">D20*E20</f>
        <v>0.56000000000000005</v>
      </c>
      <c r="G20" s="93">
        <v>2.4E-2</v>
      </c>
      <c r="H20" s="34">
        <f>G20*M6</f>
        <v>2.4E-2</v>
      </c>
      <c r="I20" s="98">
        <v>40</v>
      </c>
      <c r="J20" s="16">
        <f t="shared" ref="J20:J26" si="1">H20*I20</f>
        <v>0.96</v>
      </c>
      <c r="K20" s="22">
        <f t="shared" ref="K20:K26" si="2">D20+H20</f>
        <v>3.7999999999999999E-2</v>
      </c>
      <c r="L20" s="148">
        <f t="shared" ref="L20:L25" si="3">F20+J20</f>
        <v>1.52</v>
      </c>
      <c r="M20" s="149"/>
    </row>
    <row r="21" spans="1:13" ht="15" customHeight="1" x14ac:dyDescent="0.3">
      <c r="A21" s="218" t="s">
        <v>132</v>
      </c>
      <c r="B21" s="219"/>
      <c r="C21" s="96">
        <v>1.7999999999999999E-2</v>
      </c>
      <c r="D21" s="10">
        <f>C21*L6</f>
        <v>1.7999999999999999E-2</v>
      </c>
      <c r="E21" s="111">
        <v>125</v>
      </c>
      <c r="F21" s="11">
        <f t="shared" si="0"/>
        <v>2.25</v>
      </c>
      <c r="G21" s="93">
        <v>3.1E-2</v>
      </c>
      <c r="H21" s="34">
        <f>G21*M6</f>
        <v>3.1E-2</v>
      </c>
      <c r="I21" s="98">
        <v>125</v>
      </c>
      <c r="J21" s="16">
        <f t="shared" si="1"/>
        <v>3.875</v>
      </c>
      <c r="K21" s="22">
        <f t="shared" si="2"/>
        <v>4.9000000000000002E-2</v>
      </c>
      <c r="L21" s="148">
        <f t="shared" si="3"/>
        <v>6.125</v>
      </c>
      <c r="M21" s="149"/>
    </row>
    <row r="22" spans="1:13" ht="15" customHeight="1" x14ac:dyDescent="0.3">
      <c r="A22" s="215" t="s">
        <v>121</v>
      </c>
      <c r="B22" s="216"/>
      <c r="C22" s="100">
        <v>1.0999999999999999E-2</v>
      </c>
      <c r="D22" s="10">
        <f>C22*L6</f>
        <v>1.0999999999999999E-2</v>
      </c>
      <c r="E22" s="101">
        <v>120</v>
      </c>
      <c r="F22" s="11">
        <f t="shared" si="0"/>
        <v>1.3199999999999998</v>
      </c>
      <c r="G22" s="102">
        <v>1.7000000000000001E-2</v>
      </c>
      <c r="H22" s="34">
        <f>G22*M6</f>
        <v>1.7000000000000001E-2</v>
      </c>
      <c r="I22" s="104">
        <v>120</v>
      </c>
      <c r="J22" s="16">
        <f t="shared" si="1"/>
        <v>2.04</v>
      </c>
      <c r="K22" s="22">
        <f t="shared" si="2"/>
        <v>2.8000000000000001E-2</v>
      </c>
      <c r="L22" s="148">
        <f t="shared" si="3"/>
        <v>3.36</v>
      </c>
      <c r="M22" s="149"/>
    </row>
    <row r="23" spans="1:13" ht="15" customHeight="1" x14ac:dyDescent="0.3">
      <c r="A23" s="215" t="s">
        <v>41</v>
      </c>
      <c r="B23" s="216"/>
      <c r="C23" s="100">
        <v>1.2E-2</v>
      </c>
      <c r="D23" s="10">
        <f>C23*L6</f>
        <v>1.2E-2</v>
      </c>
      <c r="E23" s="101">
        <v>25</v>
      </c>
      <c r="F23" s="11">
        <f t="shared" si="0"/>
        <v>0.3</v>
      </c>
      <c r="G23" s="102">
        <v>0.02</v>
      </c>
      <c r="H23" s="34">
        <f>G23*M6</f>
        <v>0.02</v>
      </c>
      <c r="I23" s="104">
        <v>25</v>
      </c>
      <c r="J23" s="16">
        <f t="shared" si="1"/>
        <v>0.5</v>
      </c>
      <c r="K23" s="22">
        <f t="shared" si="2"/>
        <v>3.2000000000000001E-2</v>
      </c>
      <c r="L23" s="148">
        <f t="shared" si="3"/>
        <v>0.8</v>
      </c>
      <c r="M23" s="149"/>
    </row>
    <row r="24" spans="1:13" x14ac:dyDescent="0.3">
      <c r="A24" s="146" t="s">
        <v>45</v>
      </c>
      <c r="B24" s="147"/>
      <c r="C24" s="10">
        <v>2.5000000000000001E-3</v>
      </c>
      <c r="D24" s="10">
        <f>C24*L6</f>
        <v>2.5000000000000001E-3</v>
      </c>
      <c r="E24" s="11">
        <v>81</v>
      </c>
      <c r="F24" s="11">
        <f t="shared" si="0"/>
        <v>0.20250000000000001</v>
      </c>
      <c r="G24" s="102">
        <v>4.0000000000000001E-3</v>
      </c>
      <c r="H24" s="34">
        <f>G24*M7</f>
        <v>0</v>
      </c>
      <c r="I24" s="32">
        <v>81</v>
      </c>
      <c r="J24" s="16">
        <f t="shared" si="1"/>
        <v>0</v>
      </c>
      <c r="K24" s="22">
        <f t="shared" si="2"/>
        <v>2.5000000000000001E-3</v>
      </c>
      <c r="L24" s="148">
        <f>F24+J24</f>
        <v>0.20250000000000001</v>
      </c>
      <c r="M24" s="149"/>
    </row>
    <row r="25" spans="1:13" x14ac:dyDescent="0.3">
      <c r="A25" s="133" t="s">
        <v>83</v>
      </c>
      <c r="B25" s="134"/>
      <c r="C25" s="10">
        <v>2.0000000000000001E-4</v>
      </c>
      <c r="D25" s="10">
        <f>C25*L6</f>
        <v>2.0000000000000001E-4</v>
      </c>
      <c r="E25" s="11">
        <v>330</v>
      </c>
      <c r="F25" s="11">
        <f t="shared" si="0"/>
        <v>6.6000000000000003E-2</v>
      </c>
      <c r="G25" s="102">
        <v>2.9999999999999997E-4</v>
      </c>
      <c r="H25" s="34">
        <f>G25*M6</f>
        <v>2.9999999999999997E-4</v>
      </c>
      <c r="I25" s="32">
        <v>330</v>
      </c>
      <c r="J25" s="16">
        <f t="shared" si="1"/>
        <v>9.8999999999999991E-2</v>
      </c>
      <c r="K25" s="22">
        <f t="shared" si="2"/>
        <v>5.0000000000000001E-4</v>
      </c>
      <c r="L25" s="148">
        <f t="shared" si="3"/>
        <v>0.16499999999999998</v>
      </c>
      <c r="M25" s="149"/>
    </row>
    <row r="26" spans="1:13" x14ac:dyDescent="0.3">
      <c r="A26" s="133" t="s">
        <v>34</v>
      </c>
      <c r="B26" s="134"/>
      <c r="C26" s="10">
        <v>5.0000000000000001E-4</v>
      </c>
      <c r="D26" s="10">
        <f>C26*L6</f>
        <v>5.0000000000000001E-4</v>
      </c>
      <c r="E26" s="11">
        <v>48</v>
      </c>
      <c r="F26" s="11">
        <f t="shared" si="0"/>
        <v>2.4E-2</v>
      </c>
      <c r="G26" s="102">
        <v>8.0000000000000004E-4</v>
      </c>
      <c r="H26" s="34">
        <f>G26*M7</f>
        <v>0</v>
      </c>
      <c r="I26" s="32">
        <v>48</v>
      </c>
      <c r="J26" s="16">
        <f t="shared" si="1"/>
        <v>0</v>
      </c>
      <c r="K26" s="22">
        <f t="shared" si="2"/>
        <v>5.0000000000000001E-4</v>
      </c>
      <c r="L26" s="148">
        <f>F26+J26</f>
        <v>2.4E-2</v>
      </c>
      <c r="M26" s="149"/>
    </row>
    <row r="27" spans="1:13" x14ac:dyDescent="0.3">
      <c r="A27" s="133" t="s">
        <v>63</v>
      </c>
      <c r="B27" s="134"/>
      <c r="C27" s="28">
        <v>2.0000000000000001E-4</v>
      </c>
      <c r="D27" s="28">
        <f>C27*L6</f>
        <v>2.0000000000000001E-4</v>
      </c>
      <c r="E27" s="29">
        <v>14</v>
      </c>
      <c r="F27" s="29">
        <f>D27*E27</f>
        <v>2.8E-3</v>
      </c>
      <c r="G27" s="39">
        <v>2.9999999999999997E-4</v>
      </c>
      <c r="H27" s="15">
        <f>G27*M6</f>
        <v>2.9999999999999997E-4</v>
      </c>
      <c r="I27" s="31">
        <v>14</v>
      </c>
      <c r="J27" s="16">
        <f>H27*I27</f>
        <v>4.1999999999999997E-3</v>
      </c>
      <c r="K27" s="37">
        <f>D27+H27</f>
        <v>5.0000000000000001E-4</v>
      </c>
      <c r="L27" s="206">
        <f>F27+J27</f>
        <v>6.9999999999999993E-3</v>
      </c>
      <c r="M27" s="208"/>
    </row>
    <row r="28" spans="1:13" x14ac:dyDescent="0.3">
      <c r="A28" s="133"/>
      <c r="B28" s="134"/>
      <c r="C28" s="10"/>
      <c r="D28" s="10">
        <f>C28*L6</f>
        <v>0</v>
      </c>
      <c r="E28" s="11"/>
      <c r="F28" s="11">
        <f>D28*E28</f>
        <v>0</v>
      </c>
      <c r="G28" s="39"/>
      <c r="H28" s="15">
        <f>G28*M6</f>
        <v>0</v>
      </c>
      <c r="I28" s="31"/>
      <c r="J28" s="16">
        <f>H28*I28</f>
        <v>0</v>
      </c>
      <c r="K28" s="22">
        <f>D28+H28</f>
        <v>0</v>
      </c>
      <c r="L28" s="148">
        <f>F28+J28</f>
        <v>0</v>
      </c>
      <c r="M28" s="149"/>
    </row>
    <row r="29" spans="1:13" x14ac:dyDescent="0.3">
      <c r="A29" s="133" t="s">
        <v>93</v>
      </c>
      <c r="B29" s="134"/>
      <c r="C29" s="10">
        <v>5.3999999999999999E-2</v>
      </c>
      <c r="D29" s="10">
        <f>C29*L6</f>
        <v>5.3999999999999999E-2</v>
      </c>
      <c r="E29" s="11">
        <v>464</v>
      </c>
      <c r="F29" s="11">
        <f t="shared" ref="F29:F36" si="4">D29*E29</f>
        <v>25.056000000000001</v>
      </c>
      <c r="G29" s="39">
        <v>6.5000000000000002E-2</v>
      </c>
      <c r="H29" s="34">
        <f>G29*M6</f>
        <v>6.5000000000000002E-2</v>
      </c>
      <c r="I29" s="31">
        <v>464</v>
      </c>
      <c r="J29" s="16">
        <f t="shared" ref="J29:J36" si="5">H29*I29</f>
        <v>30.16</v>
      </c>
      <c r="K29" s="22">
        <f t="shared" ref="K29:K36" si="6">D29+H29</f>
        <v>0.11899999999999999</v>
      </c>
      <c r="L29" s="148">
        <f t="shared" ref="L29:L36" si="7">F29+J29</f>
        <v>55.216000000000001</v>
      </c>
      <c r="M29" s="149"/>
    </row>
    <row r="30" spans="1:13" x14ac:dyDescent="0.3">
      <c r="A30" s="133" t="s">
        <v>31</v>
      </c>
      <c r="B30" s="134"/>
      <c r="C30" s="10">
        <v>7.1999999999999995E-2</v>
      </c>
      <c r="D30" s="10">
        <f>C30*L6</f>
        <v>7.1999999999999995E-2</v>
      </c>
      <c r="E30" s="11">
        <v>28</v>
      </c>
      <c r="F30" s="11">
        <f t="shared" si="4"/>
        <v>2.016</v>
      </c>
      <c r="G30" s="39">
        <v>0.08</v>
      </c>
      <c r="H30" s="34">
        <f>G30*M6</f>
        <v>0.08</v>
      </c>
      <c r="I30" s="31">
        <v>28</v>
      </c>
      <c r="J30" s="16">
        <f t="shared" si="5"/>
        <v>2.2400000000000002</v>
      </c>
      <c r="K30" s="22">
        <f t="shared" si="6"/>
        <v>0.152</v>
      </c>
      <c r="L30" s="148">
        <f t="shared" si="7"/>
        <v>4.2560000000000002</v>
      </c>
      <c r="M30" s="149"/>
    </row>
    <row r="31" spans="1:13" x14ac:dyDescent="0.3">
      <c r="A31" s="133" t="s">
        <v>41</v>
      </c>
      <c r="B31" s="134"/>
      <c r="C31" s="10">
        <v>8.6E-3</v>
      </c>
      <c r="D31" s="10">
        <f>C31*L6</f>
        <v>8.6E-3</v>
      </c>
      <c r="E31" s="11">
        <v>35</v>
      </c>
      <c r="F31" s="11">
        <f t="shared" si="4"/>
        <v>0.30099999999999999</v>
      </c>
      <c r="G31" s="39">
        <v>1.12E-2</v>
      </c>
      <c r="H31" s="34">
        <f>G31*M6</f>
        <v>1.12E-2</v>
      </c>
      <c r="I31" s="31">
        <v>35</v>
      </c>
      <c r="J31" s="16">
        <f t="shared" si="5"/>
        <v>0.39200000000000002</v>
      </c>
      <c r="K31" s="22">
        <f t="shared" si="6"/>
        <v>1.9799999999999998E-2</v>
      </c>
      <c r="L31" s="148">
        <f t="shared" si="7"/>
        <v>0.69300000000000006</v>
      </c>
      <c r="M31" s="149"/>
    </row>
    <row r="32" spans="1:13" x14ac:dyDescent="0.3">
      <c r="A32" s="133" t="s">
        <v>40</v>
      </c>
      <c r="B32" s="134"/>
      <c r="C32" s="10">
        <v>8.9999999999999993E-3</v>
      </c>
      <c r="D32" s="10">
        <f>C32*L6</f>
        <v>8.9999999999999993E-3</v>
      </c>
      <c r="E32" s="11">
        <v>35</v>
      </c>
      <c r="F32" s="11">
        <f t="shared" si="4"/>
        <v>0.315</v>
      </c>
      <c r="G32" s="39">
        <v>0.01</v>
      </c>
      <c r="H32" s="34">
        <f>G32*M6</f>
        <v>0.01</v>
      </c>
      <c r="I32" s="31">
        <v>35</v>
      </c>
      <c r="J32" s="16">
        <f t="shared" si="5"/>
        <v>0.35000000000000003</v>
      </c>
      <c r="K32" s="22">
        <f t="shared" si="6"/>
        <v>1.9E-2</v>
      </c>
      <c r="L32" s="148">
        <f t="shared" si="7"/>
        <v>0.66500000000000004</v>
      </c>
      <c r="M32" s="149"/>
    </row>
    <row r="33" spans="1:13" x14ac:dyDescent="0.3">
      <c r="A33" s="133" t="s">
        <v>22</v>
      </c>
      <c r="B33" s="134"/>
      <c r="C33" s="10">
        <v>2.2000000000000001E-3</v>
      </c>
      <c r="D33" s="10">
        <f>C33*L6</f>
        <v>2.2000000000000001E-3</v>
      </c>
      <c r="E33" s="11">
        <v>540</v>
      </c>
      <c r="F33" s="11">
        <f t="shared" si="4"/>
        <v>1.1880000000000002</v>
      </c>
      <c r="G33" s="39">
        <v>3.2000000000000002E-3</v>
      </c>
      <c r="H33" s="34">
        <f>G33*M6</f>
        <v>3.2000000000000002E-3</v>
      </c>
      <c r="I33" s="31">
        <v>540</v>
      </c>
      <c r="J33" s="16">
        <f t="shared" si="5"/>
        <v>1.728</v>
      </c>
      <c r="K33" s="22">
        <f t="shared" si="6"/>
        <v>5.4000000000000003E-3</v>
      </c>
      <c r="L33" s="148">
        <f t="shared" si="7"/>
        <v>2.9160000000000004</v>
      </c>
      <c r="M33" s="149"/>
    </row>
    <row r="34" spans="1:13" x14ac:dyDescent="0.3">
      <c r="A34" s="133" t="s">
        <v>65</v>
      </c>
      <c r="B34" s="134"/>
      <c r="C34" s="10">
        <v>6.8999999999999999E-3</v>
      </c>
      <c r="D34" s="10">
        <f>C34*L6</f>
        <v>6.8999999999999999E-3</v>
      </c>
      <c r="E34" s="11">
        <v>32</v>
      </c>
      <c r="F34" s="11">
        <f t="shared" si="4"/>
        <v>0.2208</v>
      </c>
      <c r="G34" s="39">
        <v>9.4000000000000004E-3</v>
      </c>
      <c r="H34" s="34">
        <f>G34*M6</f>
        <v>9.4000000000000004E-3</v>
      </c>
      <c r="I34" s="31">
        <v>32</v>
      </c>
      <c r="J34" s="16">
        <f t="shared" si="5"/>
        <v>0.30080000000000001</v>
      </c>
      <c r="K34" s="22">
        <f t="shared" si="6"/>
        <v>1.6300000000000002E-2</v>
      </c>
      <c r="L34" s="148">
        <f t="shared" si="7"/>
        <v>0.52160000000000006</v>
      </c>
      <c r="M34" s="149"/>
    </row>
    <row r="35" spans="1:13" x14ac:dyDescent="0.3">
      <c r="A35" s="133" t="s">
        <v>64</v>
      </c>
      <c r="B35" s="134"/>
      <c r="C35" s="10">
        <v>2.3E-3</v>
      </c>
      <c r="D35" s="10">
        <f>(C35*L6)/0.055</f>
        <v>4.1818181818181817E-2</v>
      </c>
      <c r="E35" s="11">
        <v>7</v>
      </c>
      <c r="F35" s="11">
        <f t="shared" si="4"/>
        <v>0.29272727272727272</v>
      </c>
      <c r="G35" s="39">
        <v>2.7000000000000001E-3</v>
      </c>
      <c r="H35" s="34">
        <f>(G35*M6)/0.055</f>
        <v>4.9090909090909095E-2</v>
      </c>
      <c r="I35" s="31">
        <v>7</v>
      </c>
      <c r="J35" s="16">
        <f t="shared" si="5"/>
        <v>0.34363636363636368</v>
      </c>
      <c r="K35" s="22">
        <f t="shared" si="6"/>
        <v>9.0909090909090912E-2</v>
      </c>
      <c r="L35" s="148">
        <f t="shared" si="7"/>
        <v>0.63636363636363646</v>
      </c>
      <c r="M35" s="149"/>
    </row>
    <row r="36" spans="1:13" x14ac:dyDescent="0.3">
      <c r="A36" s="133" t="s">
        <v>63</v>
      </c>
      <c r="B36" s="134"/>
      <c r="C36" s="10">
        <v>1.6999999999999999E-3</v>
      </c>
      <c r="D36" s="10">
        <f>C36*L6</f>
        <v>1.6999999999999999E-3</v>
      </c>
      <c r="E36" s="11">
        <v>14</v>
      </c>
      <c r="F36" s="11">
        <f t="shared" si="4"/>
        <v>2.3799999999999998E-2</v>
      </c>
      <c r="G36" s="39">
        <v>2.3E-3</v>
      </c>
      <c r="H36" s="34">
        <f>G36*M6</f>
        <v>2.3E-3</v>
      </c>
      <c r="I36" s="31">
        <v>14</v>
      </c>
      <c r="J36" s="16">
        <f t="shared" si="5"/>
        <v>3.2199999999999999E-2</v>
      </c>
      <c r="K36" s="22">
        <f t="shared" si="6"/>
        <v>4.0000000000000001E-3</v>
      </c>
      <c r="L36" s="148">
        <f t="shared" si="7"/>
        <v>5.5999999999999994E-2</v>
      </c>
      <c r="M36" s="149"/>
    </row>
    <row r="37" spans="1:13" x14ac:dyDescent="0.3">
      <c r="A37" s="146"/>
      <c r="B37" s="210"/>
      <c r="C37" s="10"/>
      <c r="D37" s="10"/>
      <c r="E37" s="11"/>
      <c r="F37" s="11"/>
      <c r="G37" s="35"/>
      <c r="H37" s="34"/>
      <c r="I37" s="32"/>
      <c r="J37" s="16"/>
      <c r="K37" s="22"/>
      <c r="L37" s="23"/>
      <c r="M37" s="36"/>
    </row>
    <row r="38" spans="1:13" x14ac:dyDescent="0.3">
      <c r="A38" s="133" t="s">
        <v>62</v>
      </c>
      <c r="B38" s="134"/>
      <c r="C38" s="10">
        <v>8.5000000000000006E-2</v>
      </c>
      <c r="D38" s="10">
        <f>C38*L6</f>
        <v>8.5000000000000006E-2</v>
      </c>
      <c r="E38" s="11">
        <v>175</v>
      </c>
      <c r="F38" s="11">
        <f t="shared" ref="F38:F44" si="8">D38*E38</f>
        <v>14.875000000000002</v>
      </c>
      <c r="G38" s="35">
        <v>0.10199999999999999</v>
      </c>
      <c r="H38" s="34">
        <f>G38*M6</f>
        <v>0.10199999999999999</v>
      </c>
      <c r="I38" s="32">
        <v>175</v>
      </c>
      <c r="J38" s="16">
        <f t="shared" ref="J38:J44" si="9">H38*I38</f>
        <v>17.849999999999998</v>
      </c>
      <c r="K38" s="22">
        <f t="shared" ref="K38:K52" si="10">D38+H38</f>
        <v>0.187</v>
      </c>
      <c r="L38" s="148">
        <f t="shared" ref="L38:L44" si="11">F38+J38</f>
        <v>32.725000000000001</v>
      </c>
      <c r="M38" s="149"/>
    </row>
    <row r="39" spans="1:13" x14ac:dyDescent="0.3">
      <c r="A39" s="133" t="s">
        <v>45</v>
      </c>
      <c r="B39" s="134"/>
      <c r="C39" s="10">
        <v>8.0000000000000002E-3</v>
      </c>
      <c r="D39" s="10">
        <f>C39*L6</f>
        <v>8.0000000000000002E-3</v>
      </c>
      <c r="E39" s="11">
        <v>81</v>
      </c>
      <c r="F39" s="11">
        <f t="shared" si="8"/>
        <v>0.64800000000000002</v>
      </c>
      <c r="G39" s="35">
        <v>9.5999999999999992E-3</v>
      </c>
      <c r="H39" s="34">
        <f>G39*M6</f>
        <v>9.5999999999999992E-3</v>
      </c>
      <c r="I39" s="32">
        <v>81</v>
      </c>
      <c r="J39" s="16">
        <f t="shared" si="9"/>
        <v>0.77759999999999996</v>
      </c>
      <c r="K39" s="22">
        <f t="shared" si="10"/>
        <v>1.7599999999999998E-2</v>
      </c>
      <c r="L39" s="148">
        <f t="shared" si="11"/>
        <v>1.4256</v>
      </c>
      <c r="M39" s="149"/>
    </row>
    <row r="40" spans="1:13" x14ac:dyDescent="0.3">
      <c r="A40" s="133" t="s">
        <v>41</v>
      </c>
      <c r="B40" s="134"/>
      <c r="C40" s="10">
        <v>1.2E-2</v>
      </c>
      <c r="D40" s="10">
        <f>C40*L6</f>
        <v>1.2E-2</v>
      </c>
      <c r="E40" s="11">
        <v>25</v>
      </c>
      <c r="F40" s="11">
        <f t="shared" si="8"/>
        <v>0.3</v>
      </c>
      <c r="G40" s="35">
        <v>1.44E-2</v>
      </c>
      <c r="H40" s="34">
        <f>G40*M6</f>
        <v>1.44E-2</v>
      </c>
      <c r="I40" s="32">
        <v>25</v>
      </c>
      <c r="J40" s="16">
        <f t="shared" si="9"/>
        <v>0.36</v>
      </c>
      <c r="K40" s="22">
        <f t="shared" si="10"/>
        <v>2.64E-2</v>
      </c>
      <c r="L40" s="148">
        <f t="shared" si="11"/>
        <v>0.65999999999999992</v>
      </c>
      <c r="M40" s="149"/>
    </row>
    <row r="41" spans="1:13" x14ac:dyDescent="0.3">
      <c r="A41" s="133" t="s">
        <v>40</v>
      </c>
      <c r="B41" s="134"/>
      <c r="C41" s="10">
        <v>1.2999999999999999E-2</v>
      </c>
      <c r="D41" s="10">
        <f>C41*L6</f>
        <v>1.2999999999999999E-2</v>
      </c>
      <c r="E41" s="11">
        <v>40</v>
      </c>
      <c r="F41" s="11">
        <f t="shared" si="8"/>
        <v>0.52</v>
      </c>
      <c r="G41" s="35">
        <v>1.5599999999999999E-2</v>
      </c>
      <c r="H41" s="34">
        <f>G41*M6</f>
        <v>1.5599999999999999E-2</v>
      </c>
      <c r="I41" s="32">
        <v>40</v>
      </c>
      <c r="J41" s="16">
        <f t="shared" si="9"/>
        <v>0.624</v>
      </c>
      <c r="K41" s="22">
        <f t="shared" si="10"/>
        <v>2.86E-2</v>
      </c>
      <c r="L41" s="148">
        <f t="shared" si="11"/>
        <v>1.1440000000000001</v>
      </c>
      <c r="M41" s="149"/>
    </row>
    <row r="42" spans="1:13" x14ac:dyDescent="0.3">
      <c r="A42" s="133" t="s">
        <v>67</v>
      </c>
      <c r="B42" s="134"/>
      <c r="C42" s="10">
        <v>4.2000000000000003E-2</v>
      </c>
      <c r="D42" s="10">
        <f>C42*L6</f>
        <v>4.2000000000000003E-2</v>
      </c>
      <c r="E42" s="11">
        <v>64</v>
      </c>
      <c r="F42" s="11">
        <f t="shared" si="8"/>
        <v>2.6880000000000002</v>
      </c>
      <c r="G42" s="35">
        <v>5.04E-2</v>
      </c>
      <c r="H42" s="34">
        <f>G42*M6</f>
        <v>5.04E-2</v>
      </c>
      <c r="I42" s="32">
        <v>64</v>
      </c>
      <c r="J42" s="16">
        <f t="shared" si="9"/>
        <v>3.2256</v>
      </c>
      <c r="K42" s="22">
        <f t="shared" si="10"/>
        <v>9.240000000000001E-2</v>
      </c>
      <c r="L42" s="148">
        <f t="shared" si="11"/>
        <v>5.9136000000000006</v>
      </c>
      <c r="M42" s="149"/>
    </row>
    <row r="43" spans="1:13" x14ac:dyDescent="0.3">
      <c r="A43" s="133" t="s">
        <v>68</v>
      </c>
      <c r="B43" s="134"/>
      <c r="C43" s="10">
        <v>2.5000000000000001E-3</v>
      </c>
      <c r="D43" s="10">
        <f>C43*L6</f>
        <v>2.5000000000000001E-3</v>
      </c>
      <c r="E43" s="11">
        <v>172</v>
      </c>
      <c r="F43" s="11">
        <f t="shared" si="8"/>
        <v>0.43</v>
      </c>
      <c r="G43" s="35">
        <v>3.0000000000000001E-3</v>
      </c>
      <c r="H43" s="34">
        <f>G43*M6</f>
        <v>3.0000000000000001E-3</v>
      </c>
      <c r="I43" s="32">
        <v>172</v>
      </c>
      <c r="J43" s="16">
        <f t="shared" si="9"/>
        <v>0.51600000000000001</v>
      </c>
      <c r="K43" s="22">
        <f t="shared" si="10"/>
        <v>5.4999999999999997E-3</v>
      </c>
      <c r="L43" s="148">
        <f t="shared" si="11"/>
        <v>0.94599999999999995</v>
      </c>
      <c r="M43" s="149"/>
    </row>
    <row r="44" spans="1:13" ht="15" customHeight="1" x14ac:dyDescent="0.3">
      <c r="A44" s="215" t="s">
        <v>63</v>
      </c>
      <c r="B44" s="216"/>
      <c r="C44" s="100">
        <v>2E-3</v>
      </c>
      <c r="D44" s="10">
        <f>C44*L6</f>
        <v>2E-3</v>
      </c>
      <c r="E44" s="101">
        <v>14</v>
      </c>
      <c r="F44" s="11">
        <f t="shared" si="8"/>
        <v>2.8000000000000001E-2</v>
      </c>
      <c r="G44" s="102">
        <v>2E-3</v>
      </c>
      <c r="H44" s="34">
        <f>G44*M6</f>
        <v>2E-3</v>
      </c>
      <c r="I44" s="104">
        <v>14</v>
      </c>
      <c r="J44" s="16">
        <f t="shared" si="9"/>
        <v>2.8000000000000001E-2</v>
      </c>
      <c r="K44" s="22">
        <f t="shared" si="10"/>
        <v>4.0000000000000001E-3</v>
      </c>
      <c r="L44" s="148">
        <f t="shared" si="11"/>
        <v>5.6000000000000001E-2</v>
      </c>
      <c r="M44" s="149"/>
    </row>
    <row r="45" spans="1:13" x14ac:dyDescent="0.3">
      <c r="A45" s="133"/>
      <c r="B45" s="134"/>
      <c r="C45" s="10"/>
      <c r="D45" s="10"/>
      <c r="E45" s="11"/>
      <c r="F45" s="11"/>
      <c r="G45" s="35"/>
      <c r="H45" s="34"/>
      <c r="I45" s="32"/>
      <c r="J45" s="16"/>
      <c r="K45" s="22"/>
      <c r="L45" s="23"/>
      <c r="M45" s="36"/>
    </row>
    <row r="46" spans="1:13" x14ac:dyDescent="0.3">
      <c r="A46" s="133" t="s">
        <v>98</v>
      </c>
      <c r="B46" s="134"/>
      <c r="C46" s="10">
        <v>0.04</v>
      </c>
      <c r="D46" s="10">
        <f>C46*L6</f>
        <v>0.04</v>
      </c>
      <c r="E46" s="11">
        <v>52.7</v>
      </c>
      <c r="F46" s="11">
        <f>D46*E46</f>
        <v>2.1080000000000001</v>
      </c>
      <c r="G46" s="24">
        <v>0.04</v>
      </c>
      <c r="H46" s="34">
        <f>G46*M6</f>
        <v>0.04</v>
      </c>
      <c r="I46" s="32">
        <v>52.7</v>
      </c>
      <c r="J46" s="16">
        <f>H46*I46</f>
        <v>2.1080000000000001</v>
      </c>
      <c r="K46" s="22">
        <f t="shared" si="10"/>
        <v>0.08</v>
      </c>
      <c r="L46" s="148">
        <f>F46+J46</f>
        <v>4.2160000000000002</v>
      </c>
      <c r="M46" s="149"/>
    </row>
    <row r="47" spans="1:13" x14ac:dyDescent="0.3">
      <c r="A47" s="133"/>
      <c r="B47" s="134"/>
      <c r="C47" s="10"/>
      <c r="D47" s="10"/>
      <c r="E47" s="11"/>
      <c r="F47" s="11"/>
      <c r="G47" s="24"/>
      <c r="H47" s="34"/>
      <c r="I47" s="32"/>
      <c r="J47" s="16"/>
      <c r="K47" s="22"/>
      <c r="L47" s="23"/>
      <c r="M47" s="36"/>
    </row>
    <row r="48" spans="1:13" x14ac:dyDescent="0.3">
      <c r="A48" s="133" t="s">
        <v>138</v>
      </c>
      <c r="B48" s="134"/>
      <c r="C48" s="10">
        <v>0.04</v>
      </c>
      <c r="D48" s="10">
        <f>C48*L6</f>
        <v>0.04</v>
      </c>
      <c r="E48" s="11">
        <v>49.4</v>
      </c>
      <c r="F48" s="11">
        <f>D48*E48</f>
        <v>1.976</v>
      </c>
      <c r="G48" s="24">
        <v>0.04</v>
      </c>
      <c r="H48" s="15">
        <f>G48*M6</f>
        <v>0.04</v>
      </c>
      <c r="I48" s="31">
        <v>49.4</v>
      </c>
      <c r="J48" s="16">
        <f>H48*I48</f>
        <v>1.976</v>
      </c>
      <c r="K48" s="22">
        <f t="shared" si="10"/>
        <v>0.08</v>
      </c>
      <c r="L48" s="148">
        <f>F48+J48</f>
        <v>3.952</v>
      </c>
      <c r="M48" s="149"/>
    </row>
    <row r="49" spans="1:13" x14ac:dyDescent="0.3">
      <c r="A49" s="133"/>
      <c r="B49" s="134"/>
      <c r="C49" s="10"/>
      <c r="D49" s="10">
        <f>C49*L6</f>
        <v>0</v>
      </c>
      <c r="E49" s="11"/>
      <c r="F49" s="11">
        <f>D49*E49</f>
        <v>0</v>
      </c>
      <c r="G49" s="15"/>
      <c r="H49" s="15">
        <f>G49*M6</f>
        <v>0</v>
      </c>
      <c r="I49" s="17"/>
      <c r="J49" s="16">
        <f>H49*I49</f>
        <v>0</v>
      </c>
      <c r="K49" s="22">
        <f t="shared" si="10"/>
        <v>0</v>
      </c>
      <c r="L49" s="148">
        <f>F49+J49</f>
        <v>0</v>
      </c>
      <c r="M49" s="149"/>
    </row>
    <row r="50" spans="1:13" x14ac:dyDescent="0.3">
      <c r="A50" s="244" t="s">
        <v>86</v>
      </c>
      <c r="B50" s="245"/>
      <c r="C50" s="121">
        <v>0.2</v>
      </c>
      <c r="D50" s="28">
        <f>C50*L6</f>
        <v>0.2</v>
      </c>
      <c r="E50" s="122">
        <v>75</v>
      </c>
      <c r="F50" s="29">
        <f>D50*E50</f>
        <v>15</v>
      </c>
      <c r="G50" s="15">
        <v>0.2</v>
      </c>
      <c r="H50" s="15">
        <f>G50*M6</f>
        <v>0.2</v>
      </c>
      <c r="I50" s="31">
        <v>75</v>
      </c>
      <c r="J50" s="16">
        <f>H50*I50</f>
        <v>15</v>
      </c>
      <c r="K50" s="22">
        <f t="shared" si="10"/>
        <v>0.4</v>
      </c>
      <c r="L50" s="148">
        <f>F50+J50</f>
        <v>30</v>
      </c>
      <c r="M50" s="149"/>
    </row>
    <row r="51" spans="1:13" x14ac:dyDescent="0.3">
      <c r="A51" s="133"/>
      <c r="B51" s="134"/>
      <c r="C51" s="10"/>
      <c r="D51" s="10"/>
      <c r="E51" s="11"/>
      <c r="F51" s="11"/>
      <c r="G51" s="15"/>
      <c r="H51" s="15"/>
      <c r="I51" s="31"/>
      <c r="J51" s="16"/>
      <c r="K51" s="22"/>
      <c r="L51" s="148"/>
      <c r="M51" s="149"/>
    </row>
    <row r="52" spans="1:13" x14ac:dyDescent="0.3">
      <c r="A52" s="174" t="s">
        <v>4</v>
      </c>
      <c r="B52" s="175"/>
      <c r="C52" s="12"/>
      <c r="D52" s="13"/>
      <c r="E52" s="13"/>
      <c r="F52" s="13">
        <f>SUM(F19:F51)</f>
        <v>73.136627272727267</v>
      </c>
      <c r="G52" s="18"/>
      <c r="H52" s="18"/>
      <c r="I52" s="19"/>
      <c r="J52" s="20">
        <f>SUM(J19:J51)</f>
        <v>86.215036363636401</v>
      </c>
      <c r="K52" s="22">
        <f t="shared" si="10"/>
        <v>0</v>
      </c>
      <c r="L52" s="167">
        <f>SUM(L19:L51)</f>
        <v>159.35166363636364</v>
      </c>
      <c r="M52" s="177"/>
    </row>
    <row r="53" spans="1:13" x14ac:dyDescent="0.3">
      <c r="A53" s="165"/>
      <c r="B53" s="166"/>
      <c r="C53" s="12"/>
      <c r="D53" s="13"/>
      <c r="E53" s="13"/>
      <c r="F53" s="13"/>
      <c r="G53" s="18"/>
      <c r="H53" s="18"/>
      <c r="I53" s="19"/>
      <c r="J53" s="20"/>
      <c r="K53" s="22"/>
      <c r="L53" s="167"/>
      <c r="M53" s="131"/>
    </row>
    <row r="54" spans="1:13" x14ac:dyDescent="0.3">
      <c r="A54" s="4"/>
      <c r="B54" s="4"/>
      <c r="C54" s="4"/>
      <c r="D54" s="4"/>
      <c r="E54" s="4"/>
      <c r="F54" s="4"/>
      <c r="G54" s="2"/>
      <c r="H54" s="2"/>
      <c r="I54" s="2"/>
      <c r="J54" s="2"/>
      <c r="K54" s="2"/>
      <c r="L54" s="2"/>
      <c r="M54" s="2"/>
    </row>
    <row r="55" spans="1:13" x14ac:dyDescent="0.3">
      <c r="A55" s="4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</row>
    <row r="56" spans="1:1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">
      <c r="B57" s="126"/>
      <c r="C57" s="126"/>
      <c r="D57" s="126"/>
      <c r="E57" s="126"/>
      <c r="F57" s="126"/>
      <c r="G57" s="126"/>
      <c r="H57" s="126"/>
      <c r="J57" s="8"/>
      <c r="K57" s="8"/>
      <c r="L57" s="8"/>
      <c r="M57" s="8"/>
    </row>
    <row r="58" spans="1:13" x14ac:dyDescent="0.3">
      <c r="B58" s="127"/>
      <c r="C58" s="127"/>
      <c r="D58" s="127"/>
      <c r="E58" s="127"/>
      <c r="F58" s="127"/>
      <c r="G58" s="127"/>
      <c r="H58" s="127"/>
      <c r="J58" s="8"/>
      <c r="K58" s="8"/>
      <c r="L58" s="8"/>
      <c r="M58" s="8"/>
    </row>
    <row r="59" spans="1:13" x14ac:dyDescent="0.3">
      <c r="G59" s="128"/>
      <c r="H59" s="128"/>
      <c r="I59" s="128"/>
      <c r="J59" s="8"/>
      <c r="K59" s="8"/>
      <c r="L59" s="8"/>
      <c r="M59" s="8"/>
    </row>
    <row r="60" spans="1:13" x14ac:dyDescent="0.3">
      <c r="G60" s="129"/>
      <c r="H60" s="129"/>
      <c r="I60" s="129"/>
      <c r="L60" s="7"/>
      <c r="M60" s="7"/>
    </row>
    <row r="61" spans="1:13" s="2" customFormat="1" x14ac:dyDescent="0.3">
      <c r="G61" s="41"/>
      <c r="H61" s="41"/>
      <c r="I61" s="41"/>
      <c r="L61" s="7"/>
      <c r="M61" s="7"/>
    </row>
    <row r="62" spans="1:13" s="2" customFormat="1" x14ac:dyDescent="0.3"/>
    <row r="63" spans="1:13" s="2" customFormat="1" x14ac:dyDescent="0.3">
      <c r="A63" s="168"/>
      <c r="B63" s="168"/>
      <c r="C63" s="168"/>
      <c r="D63" s="168"/>
      <c r="E63" s="135"/>
      <c r="F63" s="135"/>
      <c r="G63" s="135"/>
      <c r="H63" s="42"/>
      <c r="I63" s="132"/>
      <c r="J63" s="132"/>
      <c r="K63" s="132"/>
      <c r="L63" s="132"/>
      <c r="M63" s="132"/>
    </row>
    <row r="64" spans="1:13" s="2" customFormat="1" x14ac:dyDescent="0.3">
      <c r="A64" s="168"/>
      <c r="B64" s="168"/>
      <c r="C64" s="168"/>
      <c r="D64" s="168"/>
      <c r="E64" s="43"/>
      <c r="F64" s="43"/>
      <c r="G64" s="43"/>
      <c r="H64" s="43"/>
      <c r="I64" s="43"/>
      <c r="J64" s="43"/>
      <c r="K64" s="43"/>
      <c r="L64" s="43"/>
      <c r="M64" s="43"/>
    </row>
    <row r="65" spans="1:13" s="2" customFormat="1" x14ac:dyDescent="0.3">
      <c r="A65" s="44"/>
      <c r="B65" s="45"/>
      <c r="C65" s="44"/>
      <c r="E65" s="46"/>
      <c r="F65" s="46"/>
      <c r="G65" s="46"/>
      <c r="H65" s="46"/>
      <c r="I65" s="46"/>
      <c r="J65" s="46"/>
      <c r="K65" s="46"/>
      <c r="L65" s="46"/>
      <c r="M65" s="46"/>
    </row>
    <row r="66" spans="1:13" s="2" customFormat="1" x14ac:dyDescent="0.3">
      <c r="A66" s="44"/>
      <c r="B66" s="45"/>
      <c r="C66" s="44"/>
      <c r="E66" s="46"/>
      <c r="F66" s="46"/>
      <c r="G66" s="46"/>
      <c r="H66" s="46"/>
      <c r="I66" s="46"/>
      <c r="J66" s="46"/>
      <c r="K66" s="46"/>
      <c r="L66" s="46"/>
      <c r="M66" s="46"/>
    </row>
    <row r="67" spans="1:13" s="2" customFormat="1" x14ac:dyDescent="0.3">
      <c r="A67" s="44"/>
      <c r="B67" s="45"/>
      <c r="C67" s="44"/>
      <c r="E67" s="46"/>
      <c r="F67" s="46"/>
      <c r="G67" s="46"/>
      <c r="H67" s="46"/>
      <c r="I67" s="46"/>
      <c r="J67" s="46"/>
      <c r="K67" s="46"/>
      <c r="L67" s="46"/>
      <c r="M67" s="46"/>
    </row>
    <row r="68" spans="1:13" s="2" customFormat="1" x14ac:dyDescent="0.3">
      <c r="A68" s="44"/>
      <c r="B68" s="45"/>
      <c r="C68" s="44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2" customFormat="1" x14ac:dyDescent="0.3">
      <c r="A69" s="44"/>
      <c r="B69" s="45"/>
      <c r="C69" s="44"/>
      <c r="E69" s="46"/>
      <c r="F69" s="46"/>
      <c r="G69" s="46"/>
      <c r="H69" s="46"/>
      <c r="I69" s="46"/>
      <c r="J69" s="46"/>
      <c r="K69" s="46"/>
      <c r="L69" s="46"/>
      <c r="M69" s="46"/>
    </row>
    <row r="70" spans="1:13" s="2" customFormat="1" x14ac:dyDescent="0.3">
      <c r="A70" s="3"/>
      <c r="B70" s="3"/>
      <c r="C70" s="3"/>
      <c r="D70" s="3"/>
      <c r="E70" s="43"/>
      <c r="F70" s="43"/>
      <c r="G70" s="43"/>
      <c r="H70" s="43"/>
      <c r="I70" s="43"/>
      <c r="J70" s="43"/>
      <c r="K70" s="43"/>
      <c r="L70" s="43"/>
      <c r="M70" s="43"/>
    </row>
    <row r="71" spans="1:13" s="2" customForma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2" customFormat="1" x14ac:dyDescent="0.3">
      <c r="A72" s="164"/>
      <c r="B72" s="176"/>
      <c r="C72" s="47"/>
      <c r="D72" s="47"/>
      <c r="E72" s="47"/>
      <c r="F72" s="47"/>
      <c r="G72" s="48"/>
      <c r="H72" s="48"/>
      <c r="I72" s="48"/>
      <c r="J72" s="48"/>
      <c r="K72" s="47"/>
      <c r="L72" s="164"/>
      <c r="M72" s="164"/>
    </row>
    <row r="73" spans="1:13" s="2" customFormat="1" x14ac:dyDescent="0.3">
      <c r="A73" s="162"/>
      <c r="B73" s="162"/>
      <c r="C73" s="49"/>
      <c r="D73" s="49"/>
      <c r="E73" s="50"/>
      <c r="F73" s="50"/>
      <c r="G73" s="51"/>
      <c r="H73" s="52"/>
      <c r="I73" s="50"/>
      <c r="J73" s="53"/>
      <c r="K73" s="54"/>
      <c r="L73" s="160"/>
      <c r="M73" s="161"/>
    </row>
    <row r="74" spans="1:13" s="2" customFormat="1" x14ac:dyDescent="0.3">
      <c r="A74" s="162"/>
      <c r="B74" s="162"/>
      <c r="C74" s="49"/>
      <c r="D74" s="49"/>
      <c r="E74" s="50"/>
      <c r="F74" s="50"/>
      <c r="G74" s="51"/>
      <c r="H74" s="52"/>
      <c r="I74" s="50"/>
      <c r="J74" s="53"/>
      <c r="K74" s="54"/>
      <c r="L74" s="160"/>
      <c r="M74" s="161"/>
    </row>
    <row r="75" spans="1:13" s="2" customFormat="1" x14ac:dyDescent="0.3">
      <c r="A75" s="162"/>
      <c r="B75" s="162"/>
      <c r="C75" s="49"/>
      <c r="D75" s="49"/>
      <c r="E75" s="50"/>
      <c r="F75" s="50"/>
      <c r="G75" s="51"/>
      <c r="H75" s="52"/>
      <c r="I75" s="50"/>
      <c r="J75" s="53"/>
      <c r="K75" s="54"/>
      <c r="L75" s="160"/>
      <c r="M75" s="161"/>
    </row>
    <row r="76" spans="1:13" s="2" customFormat="1" x14ac:dyDescent="0.3">
      <c r="A76" s="162"/>
      <c r="B76" s="162"/>
      <c r="C76" s="49"/>
      <c r="D76" s="49"/>
      <c r="E76" s="50"/>
      <c r="F76" s="50"/>
      <c r="G76" s="51"/>
      <c r="H76" s="52"/>
      <c r="I76" s="50"/>
      <c r="J76" s="53"/>
      <c r="K76" s="54"/>
      <c r="L76" s="160"/>
      <c r="M76" s="161"/>
    </row>
    <row r="77" spans="1:13" s="2" customFormat="1" x14ac:dyDescent="0.3">
      <c r="A77" s="162"/>
      <c r="B77" s="162"/>
      <c r="C77" s="49"/>
      <c r="D77" s="49"/>
      <c r="E77" s="50"/>
      <c r="F77" s="50"/>
      <c r="G77" s="51"/>
      <c r="H77" s="52"/>
      <c r="I77" s="50"/>
      <c r="J77" s="53"/>
      <c r="K77" s="54"/>
      <c r="L77" s="160"/>
      <c r="M77" s="161"/>
    </row>
    <row r="78" spans="1:13" s="2" customFormat="1" x14ac:dyDescent="0.3">
      <c r="A78" s="162"/>
      <c r="B78" s="163"/>
      <c r="C78" s="49"/>
      <c r="D78" s="49"/>
      <c r="E78" s="50"/>
      <c r="F78" s="50"/>
      <c r="G78" s="55"/>
      <c r="H78" s="52"/>
      <c r="I78" s="50"/>
      <c r="J78" s="53"/>
      <c r="K78" s="54"/>
      <c r="L78" s="160"/>
      <c r="M78" s="161"/>
    </row>
    <row r="79" spans="1:13" s="2" customFormat="1" x14ac:dyDescent="0.3">
      <c r="A79" s="162"/>
      <c r="B79" s="163"/>
      <c r="C79" s="49"/>
      <c r="D79" s="49"/>
      <c r="E79" s="50"/>
      <c r="F79" s="50"/>
      <c r="G79" s="55"/>
      <c r="H79" s="52"/>
      <c r="I79" s="56"/>
      <c r="J79" s="53"/>
      <c r="K79" s="54"/>
      <c r="L79" s="160"/>
      <c r="M79" s="161"/>
    </row>
    <row r="80" spans="1:13" s="2" customFormat="1" x14ac:dyDescent="0.3">
      <c r="A80" s="162"/>
      <c r="B80" s="163"/>
      <c r="C80" s="49"/>
      <c r="D80" s="49"/>
      <c r="E80" s="50"/>
      <c r="F80" s="50"/>
      <c r="G80" s="55"/>
      <c r="H80" s="52"/>
      <c r="I80" s="56"/>
      <c r="J80" s="53"/>
      <c r="K80" s="54"/>
      <c r="L80" s="160"/>
      <c r="M80" s="161"/>
    </row>
    <row r="81" spans="1:13" s="2" customFormat="1" x14ac:dyDescent="0.3">
      <c r="A81" s="183"/>
      <c r="B81" s="163"/>
      <c r="C81" s="57"/>
      <c r="D81" s="57"/>
      <c r="E81" s="58"/>
      <c r="F81" s="58"/>
      <c r="G81" s="55"/>
      <c r="H81" s="52"/>
      <c r="I81" s="56"/>
      <c r="J81" s="53"/>
      <c r="K81" s="59"/>
      <c r="L81" s="181"/>
      <c r="M81" s="182"/>
    </row>
    <row r="82" spans="1:13" s="2" customFormat="1" x14ac:dyDescent="0.3">
      <c r="A82" s="162"/>
      <c r="B82" s="163"/>
      <c r="C82" s="49"/>
      <c r="D82" s="49"/>
      <c r="E82" s="50"/>
      <c r="F82" s="50"/>
      <c r="G82" s="55"/>
      <c r="H82" s="52"/>
      <c r="I82" s="56"/>
      <c r="J82" s="53"/>
      <c r="K82" s="54"/>
      <c r="L82" s="160"/>
      <c r="M82" s="161"/>
    </row>
    <row r="83" spans="1:13" s="2" customFormat="1" x14ac:dyDescent="0.3">
      <c r="A83" s="162"/>
      <c r="B83" s="162"/>
      <c r="C83" s="49"/>
      <c r="D83" s="49"/>
      <c r="E83" s="50"/>
      <c r="F83" s="50"/>
      <c r="G83" s="55"/>
      <c r="H83" s="52"/>
      <c r="I83" s="56"/>
      <c r="J83" s="53"/>
      <c r="K83" s="54"/>
      <c r="L83" s="60"/>
      <c r="M83" s="61"/>
    </row>
    <row r="84" spans="1:13" s="2" customFormat="1" x14ac:dyDescent="0.3">
      <c r="A84" s="178"/>
      <c r="B84" s="178"/>
      <c r="C84" s="62"/>
      <c r="D84" s="63"/>
      <c r="E84" s="63"/>
      <c r="F84" s="63"/>
      <c r="G84" s="64"/>
      <c r="H84" s="64"/>
      <c r="I84" s="65"/>
      <c r="J84" s="66"/>
      <c r="K84" s="54"/>
      <c r="L84" s="179"/>
      <c r="M84" s="180"/>
    </row>
    <row r="85" spans="1:13" s="2" customFormat="1" x14ac:dyDescent="0.3">
      <c r="A85" s="4"/>
      <c r="B85" s="4"/>
      <c r="C85" s="4"/>
      <c r="D85" s="4"/>
      <c r="E85" s="4"/>
      <c r="F85" s="4"/>
    </row>
  </sheetData>
  <mergeCells count="123">
    <mergeCell ref="A22:B22"/>
    <mergeCell ref="L23:M23"/>
    <mergeCell ref="L22:M22"/>
    <mergeCell ref="L25:M25"/>
    <mergeCell ref="A24:B24"/>
    <mergeCell ref="A23:B23"/>
    <mergeCell ref="I7:K7"/>
    <mergeCell ref="E7:G7"/>
    <mergeCell ref="A7:B8"/>
    <mergeCell ref="C7:C8"/>
    <mergeCell ref="D7:D8"/>
    <mergeCell ref="A11:B11"/>
    <mergeCell ref="A10:B10"/>
    <mergeCell ref="A9:B9"/>
    <mergeCell ref="A13:B13"/>
    <mergeCell ref="A16:B16"/>
    <mergeCell ref="L18:M18"/>
    <mergeCell ref="A14:B14"/>
    <mergeCell ref="L30:M30"/>
    <mergeCell ref="L28:M28"/>
    <mergeCell ref="A35:B35"/>
    <mergeCell ref="A30:B30"/>
    <mergeCell ref="L32:M32"/>
    <mergeCell ref="L29:M29"/>
    <mergeCell ref="A28:B28"/>
    <mergeCell ref="L33:M33"/>
    <mergeCell ref="L35:M35"/>
    <mergeCell ref="A33:B33"/>
    <mergeCell ref="A32:B32"/>
    <mergeCell ref="L27:M27"/>
    <mergeCell ref="A29:B29"/>
    <mergeCell ref="L24:M24"/>
    <mergeCell ref="L26:M26"/>
    <mergeCell ref="A31:B31"/>
    <mergeCell ref="A18:B18"/>
    <mergeCell ref="A19:B19"/>
    <mergeCell ref="A25:B25"/>
    <mergeCell ref="A27:B27"/>
    <mergeCell ref="A26:B26"/>
    <mergeCell ref="B1:H1"/>
    <mergeCell ref="B2:H2"/>
    <mergeCell ref="G3:I3"/>
    <mergeCell ref="G4:I4"/>
    <mergeCell ref="L39:M39"/>
    <mergeCell ref="L40:M40"/>
    <mergeCell ref="L31:M31"/>
    <mergeCell ref="A34:B34"/>
    <mergeCell ref="L34:M34"/>
    <mergeCell ref="A40:B40"/>
    <mergeCell ref="A39:B39"/>
    <mergeCell ref="A38:B38"/>
    <mergeCell ref="L36:M36"/>
    <mergeCell ref="A36:B36"/>
    <mergeCell ref="A37:B37"/>
    <mergeCell ref="L38:M38"/>
    <mergeCell ref="L7:M7"/>
    <mergeCell ref="L19:M19"/>
    <mergeCell ref="A12:B12"/>
    <mergeCell ref="L21:M21"/>
    <mergeCell ref="A21:B21"/>
    <mergeCell ref="L20:M20"/>
    <mergeCell ref="A20:B20"/>
    <mergeCell ref="A15:B15"/>
    <mergeCell ref="L41:M41"/>
    <mergeCell ref="B58:H58"/>
    <mergeCell ref="B57:H57"/>
    <mergeCell ref="A48:B48"/>
    <mergeCell ref="L42:M42"/>
    <mergeCell ref="A41:B41"/>
    <mergeCell ref="A42:B42"/>
    <mergeCell ref="L44:M44"/>
    <mergeCell ref="L43:M43"/>
    <mergeCell ref="L53:M53"/>
    <mergeCell ref="A43:B43"/>
    <mergeCell ref="A44:B44"/>
    <mergeCell ref="A45:B45"/>
    <mergeCell ref="A46:B46"/>
    <mergeCell ref="L84:M84"/>
    <mergeCell ref="L82:M82"/>
    <mergeCell ref="L79:M79"/>
    <mergeCell ref="G60:I60"/>
    <mergeCell ref="I63:K63"/>
    <mergeCell ref="E63:G63"/>
    <mergeCell ref="L75:M75"/>
    <mergeCell ref="L74:M74"/>
    <mergeCell ref="L73:M73"/>
    <mergeCell ref="L72:M72"/>
    <mergeCell ref="L81:M81"/>
    <mergeCell ref="L80:M80"/>
    <mergeCell ref="L46:M46"/>
    <mergeCell ref="L78:M78"/>
    <mergeCell ref="L48:M48"/>
    <mergeCell ref="L50:M50"/>
    <mergeCell ref="L51:M51"/>
    <mergeCell ref="L76:M76"/>
    <mergeCell ref="L49:M49"/>
    <mergeCell ref="L52:M52"/>
    <mergeCell ref="L77:M77"/>
    <mergeCell ref="L63:M63"/>
    <mergeCell ref="G59:I59"/>
    <mergeCell ref="D63:D64"/>
    <mergeCell ref="C63:C64"/>
    <mergeCell ref="A78:B78"/>
    <mergeCell ref="A76:B76"/>
    <mergeCell ref="A74:B74"/>
    <mergeCell ref="A47:B47"/>
    <mergeCell ref="A53:B53"/>
    <mergeCell ref="A63:A64"/>
    <mergeCell ref="A72:B72"/>
    <mergeCell ref="A77:B77"/>
    <mergeCell ref="A84:B84"/>
    <mergeCell ref="A82:B82"/>
    <mergeCell ref="A83:B83"/>
    <mergeCell ref="A79:B79"/>
    <mergeCell ref="A81:B81"/>
    <mergeCell ref="A80:B80"/>
    <mergeCell ref="A75:B75"/>
    <mergeCell ref="A73:B73"/>
    <mergeCell ref="A49:B49"/>
    <mergeCell ref="A50:B50"/>
    <mergeCell ref="A51:B51"/>
    <mergeCell ref="A52:B52"/>
    <mergeCell ref="B63:B64"/>
  </mergeCells>
  <phoneticPr fontId="15" type="noConversion"/>
  <pageMargins left="0.7" right="0.7" top="0.75" bottom="0.75" header="0.3" footer="0.3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Капустина Елена Сергеевна</cp:lastModifiedBy>
  <cp:lastPrinted>2019-04-08T06:32:19Z</cp:lastPrinted>
  <dcterms:created xsi:type="dcterms:W3CDTF">2018-08-29T01:33:49Z</dcterms:created>
  <dcterms:modified xsi:type="dcterms:W3CDTF">2020-08-21T06:08:18Z</dcterms:modified>
</cp:coreProperties>
</file>